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BBE52BA8-0BC3-442F-A9BE-13A15BF646C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COUNTY FY25 " sheetId="93" r:id="rId1"/>
    <sheet name="COUNTY FY24" sheetId="91" r:id="rId2"/>
    <sheet name="COUNTY FY23" sheetId="90" r:id="rId3"/>
    <sheet name="COUNTY FY22" sheetId="89" r:id="rId4"/>
    <sheet name="COUNTY FY21" sheetId="88" r:id="rId5"/>
    <sheet name="COUNTY FY20" sheetId="87" r:id="rId6"/>
    <sheet name="COUNTY FY19" sheetId="86" r:id="rId7"/>
  </sheets>
  <definedNames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1993" localSheetId="6">#REF!</definedName>
    <definedName name="_1993" localSheetId="5">#REF!</definedName>
    <definedName name="_1993" localSheetId="4">#REF!</definedName>
    <definedName name="_1993" localSheetId="3">#REF!</definedName>
    <definedName name="_1993" localSheetId="2">#REF!</definedName>
    <definedName name="_1993" localSheetId="1">#REF!</definedName>
    <definedName name="_1993" localSheetId="0">#REF!</definedName>
    <definedName name="_1993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6" hidden="1">'COUNTY FY19'!$A$4:$A$66</definedName>
    <definedName name="_xlnm._FilterDatabase" localSheetId="5" hidden="1">'COUNTY FY20'!$A$4:$A$66</definedName>
    <definedName name="_xlnm._FilterDatabase" localSheetId="4" hidden="1">'COUNTY FY21'!$A$5:$A$67</definedName>
    <definedName name="_xlnm._FilterDatabase" localSheetId="3" hidden="1">'COUNTY FY22'!$A$4:$A$66</definedName>
    <definedName name="_xlnm._FilterDatabase" localSheetId="2" hidden="1">'COUNTY FY23'!$A$4:$A$66</definedName>
    <definedName name="_xlnm._FilterDatabase" localSheetId="1" hidden="1">'COUNTY FY24'!$A$5:$A$67</definedName>
    <definedName name="_xlnm._FilterDatabase" localSheetId="0" hidden="1">'COUNTY FY25 '!$A$5:$A$68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CITYWARRANTS" localSheetId="6">#REF!</definedName>
    <definedName name="CITYWARRANTS" localSheetId="5">#REF!</definedName>
    <definedName name="CITYWARRANTS" localSheetId="4">#REF!</definedName>
    <definedName name="CITYWARRANTS" localSheetId="3">#REF!</definedName>
    <definedName name="CITYWARRANTS" localSheetId="2">#REF!</definedName>
    <definedName name="CITYWARRANTS" localSheetId="1">#REF!</definedName>
    <definedName name="CITYWARRANTS" localSheetId="0">#REF!</definedName>
    <definedName name="CITYWARRANTS">#REF!</definedName>
    <definedName name="CNTY491" localSheetId="6">#REF!</definedName>
    <definedName name="CNTY491" localSheetId="5">#REF!</definedName>
    <definedName name="CNTY491" localSheetId="4">#REF!</definedName>
    <definedName name="CNTY491" localSheetId="3">#REF!</definedName>
    <definedName name="CNTY491" localSheetId="2">#REF!</definedName>
    <definedName name="CNTY491" localSheetId="1">#REF!</definedName>
    <definedName name="CNTY491" localSheetId="0">#REF!</definedName>
    <definedName name="CNTY491">#REF!</definedName>
    <definedName name="CNTYAPR" localSheetId="6">#REF!</definedName>
    <definedName name="CNTYAPR" localSheetId="5">#REF!</definedName>
    <definedName name="CNTYAPR" localSheetId="4">#REF!</definedName>
    <definedName name="CNTYAPR" localSheetId="3">#REF!</definedName>
    <definedName name="CNTYAPR" localSheetId="2">#REF!</definedName>
    <definedName name="CNTYAPR" localSheetId="1">#REF!</definedName>
    <definedName name="CNTYAPR" localSheetId="0">#REF!</definedName>
    <definedName name="CNTYAPR">#REF!</definedName>
    <definedName name="CNTYAUG" localSheetId="6">#REF!</definedName>
    <definedName name="CNTYAUG" localSheetId="5">#REF!</definedName>
    <definedName name="CNTYAUG" localSheetId="4">#REF!</definedName>
    <definedName name="CNTYAUG" localSheetId="3">#REF!</definedName>
    <definedName name="CNTYAUG" localSheetId="2">#REF!</definedName>
    <definedName name="CNTYAUG" localSheetId="1">#REF!</definedName>
    <definedName name="CNTYAUG" localSheetId="0">#REF!</definedName>
    <definedName name="CNTYAUG">#REF!</definedName>
    <definedName name="CNTYDEC" localSheetId="6">#REF!</definedName>
    <definedName name="CNTYDEC" localSheetId="5">#REF!</definedName>
    <definedName name="CNTYDEC" localSheetId="4">#REF!</definedName>
    <definedName name="CNTYDEC" localSheetId="3">#REF!</definedName>
    <definedName name="CNTYDEC" localSheetId="2">#REF!</definedName>
    <definedName name="CNTYDEC" localSheetId="1">#REF!</definedName>
    <definedName name="CNTYDEC" localSheetId="0">#REF!</definedName>
    <definedName name="CNTYDEC">#REF!</definedName>
    <definedName name="CNTYFEB" localSheetId="6">#REF!</definedName>
    <definedName name="CNTYFEB" localSheetId="5">#REF!</definedName>
    <definedName name="CNTYFEB" localSheetId="4">#REF!</definedName>
    <definedName name="CNTYFEB" localSheetId="3">#REF!</definedName>
    <definedName name="CNTYFEB" localSheetId="2">#REF!</definedName>
    <definedName name="CNTYFEB" localSheetId="1">#REF!</definedName>
    <definedName name="CNTYFEB" localSheetId="0">#REF!</definedName>
    <definedName name="CNTYFEB">#REF!</definedName>
    <definedName name="CNTYJAN" localSheetId="6">#REF!</definedName>
    <definedName name="CNTYJAN" localSheetId="5">#REF!</definedName>
    <definedName name="CNTYJAN" localSheetId="4">#REF!</definedName>
    <definedName name="CNTYJAN" localSheetId="3">#REF!</definedName>
    <definedName name="CNTYJAN" localSheetId="2">#REF!</definedName>
    <definedName name="CNTYJAN" localSheetId="1">#REF!</definedName>
    <definedName name="CNTYJAN" localSheetId="0">#REF!</definedName>
    <definedName name="CNTYJAN">#REF!</definedName>
    <definedName name="CNTYJUL" localSheetId="6">#REF!</definedName>
    <definedName name="CNTYJUL" localSheetId="5">#REF!</definedName>
    <definedName name="CNTYJUL" localSheetId="4">#REF!</definedName>
    <definedName name="CNTYJUL" localSheetId="3">#REF!</definedName>
    <definedName name="CNTYJUL" localSheetId="2">#REF!</definedName>
    <definedName name="CNTYJUL" localSheetId="1">#REF!</definedName>
    <definedName name="CNTYJUL" localSheetId="0">#REF!</definedName>
    <definedName name="CNTYJUL">#REF!</definedName>
    <definedName name="CNTYJUN" localSheetId="6">#REF!</definedName>
    <definedName name="CNTYJUN" localSheetId="5">#REF!</definedName>
    <definedName name="CNTYJUN" localSheetId="4">#REF!</definedName>
    <definedName name="CNTYJUN" localSheetId="3">#REF!</definedName>
    <definedName name="CNTYJUN" localSheetId="2">#REF!</definedName>
    <definedName name="CNTYJUN" localSheetId="1">#REF!</definedName>
    <definedName name="CNTYJUN" localSheetId="0">#REF!</definedName>
    <definedName name="CNTYJUN">#REF!</definedName>
    <definedName name="CNTYJUNE" localSheetId="6">#REF!</definedName>
    <definedName name="CNTYJUNE" localSheetId="5">#REF!</definedName>
    <definedName name="CNTYJUNE" localSheetId="4">#REF!</definedName>
    <definedName name="CNTYJUNE" localSheetId="3">#REF!</definedName>
    <definedName name="CNTYJUNE" localSheetId="2">#REF!</definedName>
    <definedName name="CNTYJUNE" localSheetId="1">#REF!</definedName>
    <definedName name="CNTYJUNE" localSheetId="0">#REF!</definedName>
    <definedName name="CNTYJUNE">#REF!</definedName>
    <definedName name="CNTYMAR" localSheetId="6">#REF!</definedName>
    <definedName name="CNTYMAR" localSheetId="5">#REF!</definedName>
    <definedName name="CNTYMAR" localSheetId="4">#REF!</definedName>
    <definedName name="CNTYMAR" localSheetId="3">#REF!</definedName>
    <definedName name="CNTYMAR" localSheetId="2">#REF!</definedName>
    <definedName name="CNTYMAR" localSheetId="1">#REF!</definedName>
    <definedName name="CNTYMAR" localSheetId="0">#REF!</definedName>
    <definedName name="CNTYMAR">#REF!</definedName>
    <definedName name="CNTYMAY" localSheetId="6">#REF!</definedName>
    <definedName name="CNTYMAY" localSheetId="5">#REF!</definedName>
    <definedName name="CNTYMAY" localSheetId="4">#REF!</definedName>
    <definedName name="CNTYMAY" localSheetId="3">#REF!</definedName>
    <definedName name="CNTYMAY" localSheetId="2">#REF!</definedName>
    <definedName name="CNTYMAY" localSheetId="1">#REF!</definedName>
    <definedName name="CNTYMAY" localSheetId="0">#REF!</definedName>
    <definedName name="CNTYMAY">#REF!</definedName>
    <definedName name="CNTYNOV" localSheetId="6">#REF!</definedName>
    <definedName name="CNTYNOV" localSheetId="5">#REF!</definedName>
    <definedName name="CNTYNOV" localSheetId="4">#REF!</definedName>
    <definedName name="CNTYNOV" localSheetId="3">#REF!</definedName>
    <definedName name="CNTYNOV" localSheetId="2">#REF!</definedName>
    <definedName name="CNTYNOV" localSheetId="1">#REF!</definedName>
    <definedName name="CNTYNOV" localSheetId="0">#REF!</definedName>
    <definedName name="CNTYNOV">#REF!</definedName>
    <definedName name="CNTYOCT" localSheetId="6">#REF!</definedName>
    <definedName name="CNTYOCT" localSheetId="5">#REF!</definedName>
    <definedName name="CNTYOCT" localSheetId="4">#REF!</definedName>
    <definedName name="CNTYOCT" localSheetId="3">#REF!</definedName>
    <definedName name="CNTYOCT" localSheetId="2">#REF!</definedName>
    <definedName name="CNTYOCT" localSheetId="1">#REF!</definedName>
    <definedName name="CNTYOCT" localSheetId="0">#REF!</definedName>
    <definedName name="CNTYOCT">#REF!</definedName>
    <definedName name="CNTYSEPT" localSheetId="6">#REF!</definedName>
    <definedName name="CNTYSEPT" localSheetId="5">#REF!</definedName>
    <definedName name="CNTYSEPT" localSheetId="4">#REF!</definedName>
    <definedName name="CNTYSEPT" localSheetId="3">#REF!</definedName>
    <definedName name="CNTYSEPT" localSheetId="2">#REF!</definedName>
    <definedName name="CNTYSEPT" localSheetId="1">#REF!</definedName>
    <definedName name="CNTYSEPT" localSheetId="0">#REF!</definedName>
    <definedName name="CNTYSEPT">#REF!</definedName>
    <definedName name="COUNTY" localSheetId="6">#REF!</definedName>
    <definedName name="COUNTY" localSheetId="5">#REF!</definedName>
    <definedName name="COUNTY" localSheetId="4">#REF!</definedName>
    <definedName name="COUNTY" localSheetId="3">#REF!</definedName>
    <definedName name="COUNTY" localSheetId="2">#REF!</definedName>
    <definedName name="COUNTY" localSheetId="1">#REF!</definedName>
    <definedName name="COUNTY" localSheetId="0">#REF!</definedName>
    <definedName name="COUNTY">#REF!</definedName>
    <definedName name="COUNTYWARRANTS" localSheetId="6">#REF!</definedName>
    <definedName name="COUNTYWARRANTS" localSheetId="5">#REF!</definedName>
    <definedName name="COUNTYWARRANTS" localSheetId="4">#REF!</definedName>
    <definedName name="COUNTYWARRANTS" localSheetId="3">#REF!</definedName>
    <definedName name="COUNTYWARRANTS" localSheetId="2">#REF!</definedName>
    <definedName name="COUNTYWARRANTS" localSheetId="1">#REF!</definedName>
    <definedName name="COUNTYWARRANTS" localSheetId="0">#REF!</definedName>
    <definedName name="COUNTYWARRANTS">#REF!</definedName>
    <definedName name="Highway_User_Tax_Funds__HUTF__Payments_for_Fiscal_Year__FY__2025">'COUNTY FY25 '!$1:$1</definedName>
    <definedName name="JDOC1" localSheetId="6">#REF!</definedName>
    <definedName name="JDOC1" localSheetId="5">#REF!</definedName>
    <definedName name="JDOC1" localSheetId="4">#REF!</definedName>
    <definedName name="JDOC1" localSheetId="3">#REF!</definedName>
    <definedName name="JDOC1" localSheetId="2">#REF!</definedName>
    <definedName name="JDOC1" localSheetId="1">#REF!</definedName>
    <definedName name="JDOC1" localSheetId="0">#REF!</definedName>
    <definedName name="JDOC1">#REF!</definedName>
    <definedName name="JDOC2" localSheetId="6">#REF!</definedName>
    <definedName name="JDOC2" localSheetId="5">#REF!</definedName>
    <definedName name="JDOC2" localSheetId="4">#REF!</definedName>
    <definedName name="JDOC2" localSheetId="3">#REF!</definedName>
    <definedName name="JDOC2" localSheetId="2">#REF!</definedName>
    <definedName name="JDOC2" localSheetId="1">#REF!</definedName>
    <definedName name="JDOC2" localSheetId="0">#REF!</definedName>
    <definedName name="JDOC2">#REF!</definedName>
    <definedName name="JDOC3" localSheetId="6">#REF!</definedName>
    <definedName name="JDOC3" localSheetId="5">#REF!</definedName>
    <definedName name="JDOC3" localSheetId="4">#REF!</definedName>
    <definedName name="JDOC3" localSheetId="3">#REF!</definedName>
    <definedName name="JDOC3" localSheetId="2">#REF!</definedName>
    <definedName name="JDOC3" localSheetId="1">#REF!</definedName>
    <definedName name="JDOC3" localSheetId="0">#REF!</definedName>
    <definedName name="JDOC3">#REF!</definedName>
    <definedName name="JUL_OCT" localSheetId="6">#REF!</definedName>
    <definedName name="JUL_OCT" localSheetId="5">#REF!</definedName>
    <definedName name="JUL_OCT" localSheetId="4">#REF!</definedName>
    <definedName name="JUL_OCT" localSheetId="3">#REF!</definedName>
    <definedName name="JUL_OCT" localSheetId="2">#REF!</definedName>
    <definedName name="JUL_OCT" localSheetId="1">#REF!</definedName>
    <definedName name="JUL_OCT" localSheetId="0">#REF!</definedName>
    <definedName name="JUL_OCT">#REF!</definedName>
    <definedName name="M1_" localSheetId="6">#REF!</definedName>
    <definedName name="M1_" localSheetId="5">#REF!</definedName>
    <definedName name="M1_" localSheetId="4">#REF!</definedName>
    <definedName name="M1_" localSheetId="3">#REF!</definedName>
    <definedName name="M1_" localSheetId="2">#REF!</definedName>
    <definedName name="M1_" localSheetId="1">#REF!</definedName>
    <definedName name="M1_" localSheetId="0">#REF!</definedName>
    <definedName name="M1_">#REF!</definedName>
    <definedName name="M2_" localSheetId="6">#REF!</definedName>
    <definedName name="M2_" localSheetId="5">#REF!</definedName>
    <definedName name="M2_" localSheetId="4">#REF!</definedName>
    <definedName name="M2_" localSheetId="3">#REF!</definedName>
    <definedName name="M2_" localSheetId="2">#REF!</definedName>
    <definedName name="M2_" localSheetId="1">#REF!</definedName>
    <definedName name="M2_" localSheetId="0">#REF!</definedName>
    <definedName name="M2_">#REF!</definedName>
    <definedName name="M4_" localSheetId="6">#REF!</definedName>
    <definedName name="M4_" localSheetId="5">#REF!</definedName>
    <definedName name="M4_" localSheetId="4">#REF!</definedName>
    <definedName name="M4_" localSheetId="3">#REF!</definedName>
    <definedName name="M4_" localSheetId="2">#REF!</definedName>
    <definedName name="M4_" localSheetId="1">#REF!</definedName>
    <definedName name="M4_" localSheetId="0">#REF!</definedName>
    <definedName name="M4_">#REF!</definedName>
    <definedName name="MAYCNTY" localSheetId="6">#REF!</definedName>
    <definedName name="MAYCNTY" localSheetId="5">#REF!</definedName>
    <definedName name="MAYCNTY" localSheetId="4">#REF!</definedName>
    <definedName name="MAYCNTY" localSheetId="3">#REF!</definedName>
    <definedName name="MAYCNTY" localSheetId="2">#REF!</definedName>
    <definedName name="MAYCNTY" localSheetId="1">#REF!</definedName>
    <definedName name="MAYCNTY" localSheetId="0">#REF!</definedName>
    <definedName name="MAYCNTY">#REF!</definedName>
    <definedName name="monthlyHolds" localSheetId="6">#REF!</definedName>
    <definedName name="monthlyHolds" localSheetId="5">#REF!</definedName>
    <definedName name="monthlyHolds" localSheetId="4">#REF!</definedName>
    <definedName name="monthlyHolds" localSheetId="3">#REF!</definedName>
    <definedName name="monthlyHolds" localSheetId="2">#REF!</definedName>
    <definedName name="monthlyHolds" localSheetId="1">#REF!</definedName>
    <definedName name="monthlyHolds" localSheetId="0">#REF!</definedName>
    <definedName name="monthlyHolds">#REF!</definedName>
    <definedName name="NO" localSheetId="6">#REF!</definedName>
    <definedName name="NO" localSheetId="5">#REF!</definedName>
    <definedName name="NO" localSheetId="4">#REF!</definedName>
    <definedName name="NO" localSheetId="3">#REF!</definedName>
    <definedName name="NO" localSheetId="2">#REF!</definedName>
    <definedName name="NO" localSheetId="1">#REF!</definedName>
    <definedName name="NO" localSheetId="0">#REF!</definedName>
    <definedName name="NO">#REF!</definedName>
    <definedName name="PAGE1" localSheetId="6">#REF!</definedName>
    <definedName name="PAGE1" localSheetId="5">#REF!</definedName>
    <definedName name="PAGE1" localSheetId="4">#REF!</definedName>
    <definedName name="PAGE1" localSheetId="3">#REF!</definedName>
    <definedName name="PAGE1" localSheetId="2">#REF!</definedName>
    <definedName name="PAGE1" localSheetId="1">#REF!</definedName>
    <definedName name="PAGE1" localSheetId="0">#REF!</definedName>
    <definedName name="PAGE1">#REF!</definedName>
    <definedName name="_xlnm.Print_Area" localSheetId="6">'COUNTY FY19'!$A$1:$O$66</definedName>
    <definedName name="_xlnm.Print_Area" localSheetId="5">'COUNTY FY20'!$A$1:$O$66</definedName>
    <definedName name="_xlnm.Print_Area" localSheetId="4">'COUNTY FY21'!$A$1:$R$67</definedName>
    <definedName name="_xlnm.Print_Area" localSheetId="3">'COUNTY FY22'!$A$1:$O$66</definedName>
    <definedName name="_xlnm.Print_Area" localSheetId="2">'COUNTY FY23'!$A$1:$O$66</definedName>
    <definedName name="_xlnm.Print_Area" localSheetId="1">'COUNTY FY24'!$A$1:$N$67</definedName>
    <definedName name="_xlnm.Print_Area" localSheetId="0">'COUNTY FY25 '!$A$1:$N$67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EP95CTY" localSheetId="6">#REF!</definedName>
    <definedName name="SEP95CTY" localSheetId="5">#REF!</definedName>
    <definedName name="SEP95CTY" localSheetId="4">#REF!</definedName>
    <definedName name="SEP95CTY" localSheetId="3">#REF!</definedName>
    <definedName name="SEP95CTY" localSheetId="2">#REF!</definedName>
    <definedName name="SEP95CTY" localSheetId="1">#REF!</definedName>
    <definedName name="SEP95CTY" localSheetId="0">#REF!</definedName>
    <definedName name="SEP95CTY">#REF!</definedName>
    <definedName name="WARRANTS" localSheetId="6">#REF!</definedName>
    <definedName name="WARRANTS" localSheetId="5">#REF!</definedName>
    <definedName name="WARRANTS" localSheetId="4">#REF!</definedName>
    <definedName name="WARRANTS" localSheetId="3">#REF!</definedName>
    <definedName name="WARRANTS" localSheetId="2">#REF!</definedName>
    <definedName name="WARRANTS" localSheetId="1">#REF!</definedName>
    <definedName name="WARRANTS" localSheetId="0">#REF!</definedName>
    <definedName name="WARRANTS">#REF!</definedName>
    <definedName name="WS" localSheetId="6">#REF!</definedName>
    <definedName name="WS" localSheetId="5">#REF!</definedName>
    <definedName name="WS" localSheetId="4">#REF!</definedName>
    <definedName name="WS" localSheetId="3">#REF!</definedName>
    <definedName name="WS" localSheetId="2">#REF!</definedName>
    <definedName name="WS" localSheetId="1">#REF!</definedName>
    <definedName name="WS" localSheetId="0">#REF!</definedName>
    <definedName name="W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93" l="1"/>
  <c r="D67" i="93"/>
  <c r="E67" i="93"/>
  <c r="F67" i="93"/>
  <c r="G67" i="93"/>
  <c r="H67" i="93"/>
  <c r="I67" i="93"/>
  <c r="J67" i="93"/>
  <c r="B67" i="93"/>
  <c r="N66" i="86" l="1"/>
  <c r="N65" i="86"/>
  <c r="N64" i="86"/>
  <c r="N63" i="86"/>
  <c r="N62" i="86"/>
  <c r="N61" i="86"/>
  <c r="N60" i="86"/>
  <c r="N59" i="86"/>
  <c r="N58" i="86"/>
  <c r="N57" i="86"/>
  <c r="N56" i="86"/>
  <c r="N55" i="86"/>
  <c r="N54" i="86"/>
  <c r="N53" i="86"/>
  <c r="N52" i="86"/>
  <c r="N51" i="86"/>
  <c r="N50" i="86"/>
  <c r="N49" i="86"/>
  <c r="N48" i="86"/>
  <c r="N47" i="86"/>
  <c r="N46" i="86"/>
  <c r="N45" i="86"/>
  <c r="N44" i="86"/>
  <c r="N43" i="86"/>
  <c r="N42" i="86"/>
  <c r="N41" i="86"/>
  <c r="N40" i="86"/>
  <c r="N39" i="86"/>
  <c r="N38" i="86"/>
  <c r="N37" i="86"/>
  <c r="N36" i="86"/>
  <c r="N35" i="86"/>
  <c r="N34" i="86"/>
  <c r="N33" i="86"/>
  <c r="N32" i="86"/>
  <c r="N31" i="86"/>
  <c r="N30" i="86"/>
  <c r="N29" i="86"/>
  <c r="N28" i="86"/>
  <c r="N27" i="86"/>
  <c r="N26" i="86"/>
  <c r="N25" i="86"/>
  <c r="N24" i="86"/>
  <c r="N23" i="86"/>
  <c r="N22" i="86"/>
  <c r="N21" i="86"/>
  <c r="N20" i="86"/>
  <c r="N19" i="86"/>
  <c r="N18" i="86"/>
  <c r="N17" i="86"/>
  <c r="N16" i="86"/>
  <c r="N15" i="86"/>
  <c r="N14" i="86"/>
  <c r="N13" i="86"/>
  <c r="N12" i="86"/>
  <c r="N11" i="86"/>
  <c r="N10" i="86"/>
  <c r="N9" i="86"/>
  <c r="N8" i="86"/>
  <c r="N7" i="86"/>
  <c r="N6" i="86"/>
  <c r="N5" i="86"/>
  <c r="N66" i="87"/>
  <c r="N65" i="87"/>
  <c r="N64" i="87"/>
  <c r="N63" i="87"/>
  <c r="N62" i="87"/>
  <c r="N61" i="87"/>
  <c r="N60" i="87"/>
  <c r="N59" i="87"/>
  <c r="N58" i="87"/>
  <c r="N57" i="87"/>
  <c r="N56" i="87"/>
  <c r="N55" i="87"/>
  <c r="N54" i="87"/>
  <c r="N53" i="87"/>
  <c r="N52" i="87"/>
  <c r="N51" i="87"/>
  <c r="N50" i="87"/>
  <c r="N49" i="87"/>
  <c r="N48" i="87"/>
  <c r="N47" i="87"/>
  <c r="N46" i="87"/>
  <c r="N45" i="87"/>
  <c r="N44" i="87"/>
  <c r="N43" i="87"/>
  <c r="N42" i="87"/>
  <c r="N41" i="87"/>
  <c r="N40" i="87"/>
  <c r="N39" i="87"/>
  <c r="N38" i="87"/>
  <c r="N37" i="87"/>
  <c r="N36" i="87"/>
  <c r="N35" i="87"/>
  <c r="N34" i="87"/>
  <c r="N33" i="87"/>
  <c r="N32" i="87"/>
  <c r="N31" i="87"/>
  <c r="N30" i="87"/>
  <c r="N29" i="87"/>
  <c r="N28" i="87"/>
  <c r="N27" i="87"/>
  <c r="N26" i="87"/>
  <c r="N25" i="87"/>
  <c r="N24" i="87"/>
  <c r="N23" i="87"/>
  <c r="N22" i="87"/>
  <c r="N21" i="87"/>
  <c r="N20" i="87"/>
  <c r="N19" i="87"/>
  <c r="N18" i="87"/>
  <c r="N17" i="87"/>
  <c r="N16" i="87"/>
  <c r="N15" i="87"/>
  <c r="N14" i="87"/>
  <c r="N13" i="87"/>
  <c r="N12" i="87"/>
  <c r="N11" i="87"/>
  <c r="N10" i="87"/>
  <c r="N9" i="87"/>
  <c r="N8" i="87"/>
  <c r="N7" i="87"/>
  <c r="N6" i="87"/>
  <c r="N5" i="87"/>
  <c r="N67" i="88"/>
  <c r="N66" i="88"/>
  <c r="N65" i="88"/>
  <c r="N64" i="88"/>
  <c r="N63" i="88"/>
  <c r="N62" i="88"/>
  <c r="N61" i="88"/>
  <c r="N60" i="88"/>
  <c r="N59" i="88"/>
  <c r="N58" i="88"/>
  <c r="N57" i="88"/>
  <c r="N56" i="88"/>
  <c r="N55" i="88"/>
  <c r="N54" i="88"/>
  <c r="N53" i="88"/>
  <c r="N52" i="88"/>
  <c r="N51" i="88"/>
  <c r="N50" i="88"/>
  <c r="N49" i="88"/>
  <c r="N48" i="88"/>
  <c r="N47" i="88"/>
  <c r="N46" i="88"/>
  <c r="N45" i="88"/>
  <c r="N44" i="88"/>
  <c r="N43" i="88"/>
  <c r="N42" i="88"/>
  <c r="N41" i="88"/>
  <c r="N40" i="88"/>
  <c r="N39" i="88"/>
  <c r="N38" i="88"/>
  <c r="N37" i="88"/>
  <c r="N36" i="88"/>
  <c r="N35" i="88"/>
  <c r="N34" i="88"/>
  <c r="N33" i="88"/>
  <c r="N32" i="88"/>
  <c r="N31" i="88"/>
  <c r="N30" i="88"/>
  <c r="N29" i="88"/>
  <c r="N28" i="88"/>
  <c r="N27" i="88"/>
  <c r="N26" i="88"/>
  <c r="N25" i="88"/>
  <c r="N24" i="88"/>
  <c r="N23" i="88"/>
  <c r="N22" i="88"/>
  <c r="N21" i="88"/>
  <c r="N20" i="88"/>
  <c r="N19" i="88"/>
  <c r="N18" i="88"/>
  <c r="N17" i="88"/>
  <c r="N16" i="88"/>
  <c r="N15" i="88"/>
  <c r="N14" i="88"/>
  <c r="N13" i="88"/>
  <c r="N12" i="88"/>
  <c r="N11" i="88"/>
  <c r="N10" i="88"/>
  <c r="N9" i="88"/>
  <c r="N8" i="88"/>
  <c r="N7" i="88"/>
  <c r="N6" i="88"/>
  <c r="N66" i="89"/>
  <c r="N65" i="89"/>
  <c r="N64" i="89"/>
  <c r="N63" i="89"/>
  <c r="N62" i="89"/>
  <c r="N61" i="89"/>
  <c r="N60" i="89"/>
  <c r="N59" i="89"/>
  <c r="N58" i="89"/>
  <c r="N57" i="89"/>
  <c r="N56" i="89"/>
  <c r="N55" i="89"/>
  <c r="N54" i="89"/>
  <c r="N53" i="89"/>
  <c r="N52" i="89"/>
  <c r="N51" i="89"/>
  <c r="N50" i="89"/>
  <c r="N49" i="89"/>
  <c r="N48" i="89"/>
  <c r="N47" i="89"/>
  <c r="N46" i="89"/>
  <c r="N45" i="89"/>
  <c r="N44" i="89"/>
  <c r="N43" i="89"/>
  <c r="N42" i="89"/>
  <c r="N41" i="89"/>
  <c r="N40" i="89"/>
  <c r="N39" i="89"/>
  <c r="N38" i="89"/>
  <c r="N37" i="89"/>
  <c r="N36" i="89"/>
  <c r="N35" i="89"/>
  <c r="N34" i="89"/>
  <c r="N33" i="89"/>
  <c r="N32" i="89"/>
  <c r="N31" i="89"/>
  <c r="N30" i="89"/>
  <c r="N29" i="89"/>
  <c r="N28" i="89"/>
  <c r="N27" i="89"/>
  <c r="N26" i="89"/>
  <c r="N25" i="89"/>
  <c r="N24" i="89"/>
  <c r="N23" i="89"/>
  <c r="N22" i="89"/>
  <c r="N21" i="89"/>
  <c r="N20" i="89"/>
  <c r="N19" i="89"/>
  <c r="N18" i="89"/>
  <c r="N17" i="89"/>
  <c r="N16" i="89"/>
  <c r="N15" i="89"/>
  <c r="N14" i="89"/>
  <c r="N13" i="89"/>
  <c r="N12" i="89"/>
  <c r="N11" i="89"/>
  <c r="N10" i="89"/>
  <c r="N9" i="89"/>
  <c r="N8" i="89"/>
  <c r="N7" i="89"/>
  <c r="N6" i="89"/>
  <c r="N5" i="89"/>
  <c r="N66" i="90"/>
  <c r="N65" i="90"/>
  <c r="N64" i="90"/>
  <c r="N63" i="90"/>
  <c r="N62" i="90"/>
  <c r="N61" i="90"/>
  <c r="N60" i="90"/>
  <c r="N59" i="90"/>
  <c r="N58" i="90"/>
  <c r="N57" i="90"/>
  <c r="N56" i="90"/>
  <c r="N55" i="90"/>
  <c r="N54" i="90"/>
  <c r="N53" i="90"/>
  <c r="N52" i="90"/>
  <c r="N51" i="90"/>
  <c r="N50" i="90"/>
  <c r="N49" i="90"/>
  <c r="N48" i="90"/>
  <c r="N47" i="90"/>
  <c r="N46" i="90"/>
  <c r="N45" i="90"/>
  <c r="N44" i="90"/>
  <c r="N43" i="90"/>
  <c r="N42" i="90"/>
  <c r="N41" i="90"/>
  <c r="N40" i="90"/>
  <c r="N39" i="90"/>
  <c r="N38" i="90"/>
  <c r="N37" i="90"/>
  <c r="N36" i="90"/>
  <c r="N35" i="90"/>
  <c r="N34" i="90"/>
  <c r="N33" i="90"/>
  <c r="N32" i="90"/>
  <c r="N31" i="90"/>
  <c r="N30" i="90"/>
  <c r="N29" i="90"/>
  <c r="N28" i="90"/>
  <c r="N27" i="90"/>
  <c r="N26" i="90"/>
  <c r="N25" i="90"/>
  <c r="N24" i="90"/>
  <c r="N23" i="90"/>
  <c r="N22" i="90"/>
  <c r="N21" i="90"/>
  <c r="N20" i="90"/>
  <c r="N19" i="90"/>
  <c r="N18" i="90"/>
  <c r="N17" i="90"/>
  <c r="N16" i="90"/>
  <c r="N15" i="90"/>
  <c r="N14" i="90"/>
  <c r="N13" i="90"/>
  <c r="N12" i="90"/>
  <c r="N11" i="90"/>
  <c r="N10" i="90"/>
  <c r="N9" i="90"/>
  <c r="N8" i="90"/>
  <c r="N7" i="90"/>
  <c r="N6" i="90"/>
  <c r="N5" i="90"/>
  <c r="N5" i="91"/>
  <c r="N6" i="91"/>
  <c r="N7" i="91"/>
  <c r="N8" i="91"/>
  <c r="N9" i="91"/>
  <c r="N10" i="91"/>
  <c r="N11" i="91"/>
  <c r="N12" i="91"/>
  <c r="N13" i="91"/>
  <c r="N14" i="91"/>
  <c r="N15" i="91"/>
  <c r="N16" i="91"/>
  <c r="N17" i="91"/>
  <c r="N18" i="91"/>
  <c r="N19" i="91"/>
  <c r="N20" i="91"/>
  <c r="N21" i="91"/>
  <c r="N22" i="91"/>
  <c r="N23" i="91"/>
  <c r="N24" i="91"/>
  <c r="N25" i="91"/>
  <c r="N26" i="91"/>
  <c r="N27" i="91"/>
  <c r="N28" i="91"/>
  <c r="N29" i="91"/>
  <c r="N30" i="91"/>
  <c r="N31" i="91"/>
  <c r="N32" i="91"/>
  <c r="N33" i="91"/>
  <c r="N34" i="91"/>
  <c r="N35" i="91"/>
  <c r="N36" i="91"/>
  <c r="N37" i="91"/>
  <c r="N38" i="91"/>
  <c r="N39" i="91"/>
  <c r="N40" i="91"/>
  <c r="N41" i="91"/>
  <c r="N42" i="91"/>
  <c r="N43" i="91"/>
  <c r="N44" i="91"/>
  <c r="N45" i="91"/>
  <c r="N46" i="91"/>
  <c r="N47" i="91"/>
  <c r="N48" i="91"/>
  <c r="N49" i="91"/>
  <c r="N50" i="91"/>
  <c r="N51" i="91"/>
  <c r="N52" i="91"/>
  <c r="N53" i="91"/>
  <c r="N54" i="91"/>
  <c r="N55" i="91"/>
  <c r="N56" i="91"/>
  <c r="N57" i="91"/>
  <c r="N58" i="91"/>
  <c r="N59" i="91"/>
  <c r="N60" i="91"/>
  <c r="N61" i="91"/>
  <c r="N62" i="91"/>
  <c r="N63" i="91"/>
  <c r="N64" i="91"/>
  <c r="N65" i="91"/>
  <c r="N66" i="91"/>
  <c r="N5" i="93"/>
  <c r="N6" i="93"/>
  <c r="N7" i="93"/>
  <c r="N8" i="93"/>
  <c r="N9" i="93"/>
  <c r="N10" i="93"/>
  <c r="N11" i="93"/>
  <c r="N12" i="93"/>
  <c r="N13" i="93"/>
  <c r="N14" i="93"/>
  <c r="N15" i="93"/>
  <c r="N16" i="93"/>
  <c r="N17" i="93"/>
  <c r="N18" i="93"/>
  <c r="N19" i="93"/>
  <c r="N20" i="93"/>
  <c r="N21" i="93"/>
  <c r="N22" i="93"/>
  <c r="N23" i="93"/>
  <c r="N24" i="93"/>
  <c r="N25" i="93"/>
  <c r="N26" i="93"/>
  <c r="N27" i="93"/>
  <c r="N28" i="93"/>
  <c r="N29" i="93"/>
  <c r="N30" i="93"/>
  <c r="N31" i="93"/>
  <c r="N32" i="93"/>
  <c r="N33" i="93"/>
  <c r="N34" i="93"/>
  <c r="N35" i="93"/>
  <c r="N36" i="93"/>
  <c r="N37" i="93"/>
  <c r="N38" i="93"/>
  <c r="N39" i="93"/>
  <c r="N40" i="93"/>
  <c r="N41" i="93"/>
  <c r="N42" i="93"/>
  <c r="N43" i="93"/>
  <c r="N44" i="93"/>
  <c r="N45" i="93"/>
  <c r="N46" i="93"/>
  <c r="N47" i="93"/>
  <c r="N48" i="93"/>
  <c r="N49" i="93"/>
  <c r="N50" i="93"/>
  <c r="N51" i="93"/>
  <c r="N52" i="93"/>
  <c r="N53" i="93"/>
  <c r="N54" i="93"/>
  <c r="N55" i="93"/>
  <c r="N56" i="93"/>
  <c r="N57" i="93"/>
  <c r="N58" i="93"/>
  <c r="N59" i="93"/>
  <c r="N60" i="93"/>
  <c r="N61" i="93"/>
  <c r="N62" i="93"/>
  <c r="N63" i="93"/>
  <c r="N64" i="93"/>
  <c r="N65" i="93"/>
  <c r="N66" i="93"/>
  <c r="N67" i="93" l="1"/>
</calcChain>
</file>

<file path=xl/sharedStrings.xml><?xml version="1.0" encoding="utf-8"?>
<sst xmlns="http://schemas.openxmlformats.org/spreadsheetml/2006/main" count="616" uniqueCount="166">
  <si>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</si>
  <si>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</si>
  <si>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</si>
  <si>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</si>
  <si>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</si>
  <si>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</si>
  <si>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</si>
  <si>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</si>
  <si>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</si>
  <si>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</si>
  <si>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</si>
  <si>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</si>
  <si>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</si>
  <si>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</si>
  <si>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</si>
  <si>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</si>
  <si>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</si>
  <si>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</si>
  <si>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</si>
  <si>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</si>
  <si>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</si>
  <si>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</si>
  <si>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</si>
  <si>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</si>
  <si>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</si>
  <si>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</si>
  <si>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</si>
  <si>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</si>
  <si>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</si>
  <si>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</si>
  <si>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</si>
  <si>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</si>
  <si>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</si>
  <si>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</si>
  <si>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</si>
  <si>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</si>
  <si>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</si>
  <si>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</si>
  <si>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</si>
  <si>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</si>
  <si>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</si>
  <si>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</si>
  <si>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</si>
  <si>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</si>
  <si>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</si>
  <si>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</si>
  <si>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</si>
  <si>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</si>
  <si>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</si>
  <si>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</si>
  <si>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</si>
  <si>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</si>
  <si>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</si>
  <si>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</si>
  <si>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</si>
  <si>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</si>
  <si>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</si>
  <si>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</si>
  <si>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</si>
  <si>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</si>
  <si>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</si>
  <si>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</si>
  <si>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HOLD</t>
  </si>
  <si>
    <t>⚠The net FASTER county distribution is included in the monthly payment to county. To identify the net FASTER County distribution, please review FASTER FY Counties file.</t>
  </si>
  <si>
    <t>⚠Per Colorado Revised Statute (C.R.S.) 43-2-115, the HUTF HOLD  will be released when the requirements have been met.</t>
  </si>
  <si>
    <t>Highway User Tax Funds (HUTF) Payments for Fiscal Year 2022</t>
  </si>
  <si>
    <t>TOTAL HUTF PAID</t>
  </si>
  <si>
    <t xml:space="preserve">TOTAL HUTF PAID </t>
  </si>
  <si>
    <t>Highway User Tax Funds (HUTF) Payments for Fiscal Year 2021</t>
  </si>
  <si>
    <t>Highway User Tax Funds (HUTF) Payments for Fiscal Year 2020</t>
  </si>
  <si>
    <t>Highway User Tax Funds (HUTF) Payments for Fiscal Year 2019</t>
  </si>
  <si>
    <t>Highway User Tax Funds (HUTF) Payments for Fiscal Year (FY) 2024</t>
  </si>
  <si>
    <t>Highway User Tax Funds (HUTF) Payments for Fiscal Year (FY) 2023</t>
  </si>
  <si>
    <t>⚠The net FASTER county distribution is included in the monthly payment to county. To identify the net FASTER County distribution, please review FASTER_FY Counties report.</t>
  </si>
  <si>
    <t xml:space="preserve">⚠Per Colorado Revised Statute (C.R.S.) 43-2-115, the HUTF HOLD  will be released when the requirements have been met. </t>
  </si>
  <si>
    <t xml:space="preserve">COUNTY               </t>
  </si>
  <si>
    <t xml:space="preserve">COUNTY                </t>
  </si>
  <si>
    <t>JULY             Paid 8/21/23</t>
  </si>
  <si>
    <t>AUGUST   Paid  9/21/23</t>
  </si>
  <si>
    <t>SEPTEMBER    Paid 10/20/23</t>
  </si>
  <si>
    <t>OCTOBER       Paid 11/20/23</t>
  </si>
  <si>
    <t>NOVEMBER   Paid 12/29/23</t>
  </si>
  <si>
    <t>DECEMBER   Paid 1/15/24</t>
  </si>
  <si>
    <t>JANUARY    Paid 2/16/24</t>
  </si>
  <si>
    <t>FEBRUARY   Paid 3/18/24</t>
  </si>
  <si>
    <t>MARCH          Paid 4/16/24</t>
  </si>
  <si>
    <t>APRIL            Paid 5/17/24</t>
  </si>
  <si>
    <t>MAY                Paid 6/17/24</t>
  </si>
  <si>
    <t>JUNE                 Paid 7/18/24 or 7/19/24</t>
  </si>
  <si>
    <t>JULY               Paid 8/18/22</t>
  </si>
  <si>
    <t>AUGUST         Paid 9/19/22</t>
  </si>
  <si>
    <t>SEPTEMBER         Paid 10/20/22</t>
  </si>
  <si>
    <t>OCTOBER           Paid 11/18/22</t>
  </si>
  <si>
    <t>NOVEMBER       Paid 12/19/22</t>
  </si>
  <si>
    <t>DECEMBER           Paid 1/23/23</t>
  </si>
  <si>
    <t>JANUARY     Paid 2/21/23</t>
  </si>
  <si>
    <t>FEBRUARY        Paid 3/20/23</t>
  </si>
  <si>
    <t>MARCH          Paid 4/19/23</t>
  </si>
  <si>
    <t>APRIL            Paid 5/18/23</t>
  </si>
  <si>
    <t>MAY              Paid 6/21/23</t>
  </si>
  <si>
    <t>JUNE            Paid 7/20/23</t>
  </si>
  <si>
    <t xml:space="preserve">COUNTY             </t>
  </si>
  <si>
    <t>JULY                Paid 8/20/21</t>
  </si>
  <si>
    <t>AUGUST        Paid 9/22/21</t>
  </si>
  <si>
    <t>SEPTEMBER        Paid 10/20/21</t>
  </si>
  <si>
    <t>OCTOBER        Paid 11/18/21</t>
  </si>
  <si>
    <t>NOVEMBER      Paid 12/17/21</t>
  </si>
  <si>
    <t>DECEMBER  Paid 1/19/22</t>
  </si>
  <si>
    <t>JANUARY    Paid 2/17/22</t>
  </si>
  <si>
    <t>FEBRUARY   Paid 3/15/22</t>
  </si>
  <si>
    <t>MARCH           Paid 4/15/22</t>
  </si>
  <si>
    <t>APRIL           Paid 5/17/22</t>
  </si>
  <si>
    <t>MAY              Paid 6/16/22</t>
  </si>
  <si>
    <t>JUNE                 Paid 7/21/22</t>
  </si>
  <si>
    <t>JULY 2020            Paid 8/21/20</t>
  </si>
  <si>
    <t>AUGUST         Paid 9/18/20</t>
  </si>
  <si>
    <t>SEPTEMBER     Paid 10/20/20</t>
  </si>
  <si>
    <t>OCTOBER   Paid 11/18/20</t>
  </si>
  <si>
    <t>NOVEMBER   Paid 12/15/20</t>
  </si>
  <si>
    <t>DECEMBER   Paid 1/20/21</t>
  </si>
  <si>
    <t>JANUARY    Paid 2/16/21</t>
  </si>
  <si>
    <t>FEBRUARY   Paid 3/16/21</t>
  </si>
  <si>
    <t>MARCH               Paid 4/16/21</t>
  </si>
  <si>
    <t>APRIL             Paid 5/18/21</t>
  </si>
  <si>
    <t>MAY              Paid 6/16/21</t>
  </si>
  <si>
    <t>JUNE             Paid 7/20/21</t>
  </si>
  <si>
    <t>JULY 2019            Paid 8/19/19</t>
  </si>
  <si>
    <t>AUGUST       Paid 9/23/19</t>
  </si>
  <si>
    <t>SEPTEMBER      Paid 10/22/19</t>
  </si>
  <si>
    <t>OCTOBER  Paid 11/19/19</t>
  </si>
  <si>
    <t>NOVEMBER  Paid 12/17/19</t>
  </si>
  <si>
    <t>DECEMBER  Paid 1/17/20</t>
  </si>
  <si>
    <t>JANUARY      Paid 2/20/20</t>
  </si>
  <si>
    <t>FEBRUARY     Paid 3/17/20</t>
  </si>
  <si>
    <t>MARCH          Paid 4/20/20</t>
  </si>
  <si>
    <t>APRIL           Paid 5/20/20</t>
  </si>
  <si>
    <t>MAY               Paid 6/16/20</t>
  </si>
  <si>
    <t>JUNE             Paid 7/17/20</t>
  </si>
  <si>
    <t xml:space="preserve">COUNTY              </t>
  </si>
  <si>
    <t>JULY 2018        Paid 8/17/18</t>
  </si>
  <si>
    <t>AUGUST     Paid 9/20/18</t>
  </si>
  <si>
    <t>SEPTEMBER   Paid 10/18/18</t>
  </si>
  <si>
    <t>OCTOBER   Paid 11/16/18</t>
  </si>
  <si>
    <t>NOVEMBER  Paid 12/18/18</t>
  </si>
  <si>
    <t>DECEMBER  Paid 1/18/19</t>
  </si>
  <si>
    <t>JANUARY  Paid 2/18/19</t>
  </si>
  <si>
    <t>FEBRUARY   Paid 3/20/19</t>
  </si>
  <si>
    <t>MARCH           Paid 4/17/19</t>
  </si>
  <si>
    <t>APRIL               Paid 5/17/19</t>
  </si>
  <si>
    <t>MAY                Paid 6/19/19</t>
  </si>
  <si>
    <t>JUNE             Paid 7/18/19</t>
  </si>
  <si>
    <t>Total</t>
  </si>
  <si>
    <t>JULY 2024:  Paid 8/20/24</t>
  </si>
  <si>
    <t>AUGUST:  Paid 9/17/24</t>
  </si>
  <si>
    <t>SEPTEMBER:  Paid 10/16/24</t>
  </si>
  <si>
    <t>OCTOBER:    Paid 11/19/24</t>
  </si>
  <si>
    <t>NOVEMEBER:  Paid 12/17/24</t>
  </si>
  <si>
    <t>DECEMBER:  Paid 1/16/25</t>
  </si>
  <si>
    <t>JANUARY:    Paid 2/19/25</t>
  </si>
  <si>
    <t>FEBRUARY:   Paid 3/19/25</t>
  </si>
  <si>
    <t>MARCH:   Paid 4/17/25</t>
  </si>
  <si>
    <t>April:</t>
  </si>
  <si>
    <t>May:</t>
  </si>
  <si>
    <t>June:</t>
  </si>
  <si>
    <t>⚠The net FASTER county distribution and Retail Delivery Fee distribution is included in the monthly payment to county. To identify the net FASTER County distribution, please review FASTER_FY Counties report. To Identify the Retail Delivery Fee Distribution review Retail Delivery Fee_FY_Counties</t>
  </si>
  <si>
    <t xml:space="preserve">Highway User Tax Fund (HUTF) County Payments Fiscal Year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</si>
</sst>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#,##0\ ;\(#,##0\);\-\ \ \ \ \ "/>
    <numFmt numFmtId="166" formatCode="#,##0\ ;\(#,##0\);\–\ \ \ \ \ "/>
    <numFmt numFmtId="167" formatCode="#,##0\ \ ;[Red]\(#,##0\)\ ;\—\ \ "/>
  </numFmts>
  <fonts count="46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ED0000"/>
      <name val="Arial"/>
      <family val="2"/>
    </font>
    <font>
      <b/>
      <sz val="12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2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sz val="18"/>
      <color theme="3"/>
      <name val="Cambria"/>
      <family val="2"/>
      <scheme val="major"/>
    </font>
    <font>
      <sz val="8"/>
      <name val="Arial"/>
      <family val="2"/>
    </font>
    <font>
      <b/>
      <sz val="26"/>
      <color theme="1"/>
      <name val="Cambria"/>
      <family val="1"/>
      <scheme val="major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1">
    <xf numFmtId="0" fontId="0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165" fontId="10" fillId="0" borderId="1" applyNumberFormat="0" applyFill="0" applyAlignment="0" applyProtection="0">
      <alignment horizontal="center"/>
    </xf>
    <xf numFmtId="166" fontId="10" fillId="0" borderId="2" applyFill="0" applyAlignment="0" applyProtection="0">
      <alignment horizontal="center"/>
    </xf>
    <xf numFmtId="0" fontId="11" fillId="25" borderId="3" applyNumberFormat="0" applyAlignment="0" applyProtection="0"/>
    <xf numFmtId="0" fontId="25" fillId="24" borderId="3" applyNumberFormat="0" applyAlignment="0" applyProtection="0"/>
    <xf numFmtId="0" fontId="25" fillId="24" borderId="3" applyNumberFormat="0" applyAlignment="0" applyProtection="0"/>
    <xf numFmtId="0" fontId="25" fillId="24" borderId="3" applyNumberFormat="0" applyAlignment="0" applyProtection="0"/>
    <xf numFmtId="0" fontId="11" fillId="25" borderId="3" applyNumberFormat="0" applyAlignment="0" applyProtection="0"/>
    <xf numFmtId="0" fontId="12" fillId="26" borderId="4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15" fillId="0" borderId="8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2" borderId="3" applyNumberFormat="0" applyAlignment="0" applyProtection="0"/>
    <xf numFmtId="0" fontId="16" fillId="12" borderId="3" applyNumberFormat="0" applyAlignment="0" applyProtection="0"/>
    <xf numFmtId="0" fontId="16" fillId="9" borderId="3" applyNumberFormat="0" applyAlignment="0" applyProtection="0"/>
    <xf numFmtId="0" fontId="16" fillId="9" borderId="3" applyNumberFormat="0" applyAlignment="0" applyProtection="0"/>
    <xf numFmtId="0" fontId="16" fillId="9" borderId="3" applyNumberFormat="0" applyAlignment="0" applyProtection="0"/>
    <xf numFmtId="0" fontId="16" fillId="12" borderId="3" applyNumberFormat="0" applyAlignment="0" applyProtection="0"/>
    <xf numFmtId="0" fontId="17" fillId="0" borderId="10" applyNumberFormat="0" applyFill="0" applyAlignment="0" applyProtection="0"/>
    <xf numFmtId="0" fontId="17" fillId="0" borderId="10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17" fillId="0" borderId="10" applyNumberFormat="0" applyFill="0" applyAlignment="0" applyProtection="0"/>
    <xf numFmtId="0" fontId="1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18" fillId="12" borderId="0" applyNumberFormat="0" applyBorder="0" applyAlignment="0" applyProtection="0"/>
    <xf numFmtId="0" fontId="10" fillId="0" borderId="0" applyNumberFormat="0" applyFill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3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4" fillId="0" borderId="0"/>
    <xf numFmtId="39" fontId="4" fillId="0" borderId="0"/>
    <xf numFmtId="0" fontId="20" fillId="7" borderId="11" applyNumberFormat="0" applyFont="0" applyAlignment="0" applyProtection="0"/>
    <xf numFmtId="0" fontId="1" fillId="7" borderId="11" applyNumberFormat="0" applyFont="0" applyAlignment="0" applyProtection="0"/>
    <xf numFmtId="0" fontId="4" fillId="7" borderId="11" applyNumberFormat="0" applyFont="0" applyAlignment="0" applyProtection="0"/>
    <xf numFmtId="0" fontId="20" fillId="7" borderId="11" applyNumberFormat="0" applyFont="0" applyAlignment="0" applyProtection="0"/>
    <xf numFmtId="167" fontId="10" fillId="0" borderId="0" applyFill="0" applyBorder="0" applyAlignment="0" applyProtection="0"/>
    <xf numFmtId="0" fontId="21" fillId="25" borderId="12" applyNumberFormat="0" applyAlignment="0" applyProtection="0"/>
    <xf numFmtId="0" fontId="21" fillId="25" borderId="12" applyNumberFormat="0" applyAlignment="0" applyProtection="0"/>
    <xf numFmtId="0" fontId="21" fillId="24" borderId="12" applyNumberFormat="0" applyAlignment="0" applyProtection="0"/>
    <xf numFmtId="0" fontId="21" fillId="24" borderId="12" applyNumberFormat="0" applyAlignment="0" applyProtection="0"/>
    <xf numFmtId="0" fontId="21" fillId="24" borderId="12" applyNumberFormat="0" applyAlignment="0" applyProtection="0"/>
    <xf numFmtId="0" fontId="21" fillId="25" borderId="12" applyNumberFormat="0" applyAlignment="0" applyProtection="0"/>
    <xf numFmtId="9" fontId="1" fillId="0" borderId="0" applyFont="0" applyFill="0" applyBorder="0" applyAlignment="0" applyProtection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23" fillId="0" borderId="1">
      <alignment horizontal="center"/>
    </xf>
    <xf numFmtId="0" fontId="10" fillId="0" borderId="2" applyNumberFormat="0" applyFill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30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quotePrefix="1" applyFont="1" applyAlignment="1">
      <alignment wrapText="1"/>
    </xf>
    <xf numFmtId="0" fontId="4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/>
    <xf numFmtId="0" fontId="29" fillId="0" borderId="0" xfId="0" applyFont="1"/>
    <xf numFmtId="0" fontId="34" fillId="0" borderId="0" xfId="0" applyFont="1"/>
    <xf numFmtId="0" fontId="4" fillId="0" borderId="0" xfId="0" quotePrefix="1" applyFont="1" applyAlignment="1">
      <alignment horizontal="left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49" fontId="38" fillId="0" borderId="0" xfId="0" applyNumberFormat="1" applyFont="1" applyAlignment="1" applyProtection="1">
      <alignment horizontal="center" vertical="center" wrapText="1"/>
      <protection locked="0"/>
    </xf>
    <xf numFmtId="49" fontId="38" fillId="0" borderId="0" xfId="0" quotePrefix="1" applyNumberFormat="1" applyFont="1" applyAlignment="1">
      <alignment horizontal="center" vertical="center" wrapText="1"/>
    </xf>
    <xf numFmtId="49" fontId="38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/>
    <xf numFmtId="0" fontId="41" fillId="0" borderId="0" xfId="0" applyFont="1"/>
    <xf numFmtId="39" fontId="41" fillId="0" borderId="0" xfId="252" applyFont="1"/>
    <xf numFmtId="39" fontId="41" fillId="0" borderId="0" xfId="0" applyNumberFormat="1" applyFont="1"/>
    <xf numFmtId="4" fontId="41" fillId="0" borderId="0" xfId="0" applyNumberFormat="1" applyFont="1"/>
    <xf numFmtId="39" fontId="41" fillId="0" borderId="0" xfId="252" applyFont="1" applyAlignment="1">
      <alignment horizontal="right"/>
    </xf>
    <xf numFmtId="39" fontId="41" fillId="0" borderId="0" xfId="0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39" fontId="41" fillId="0" borderId="0" xfId="252" quotePrefix="1" applyFont="1" applyAlignment="1">
      <alignment horizontal="right"/>
    </xf>
    <xf numFmtId="49" fontId="38" fillId="0" borderId="0" xfId="251" quotePrefix="1" applyNumberFormat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center" wrapText="1"/>
    </xf>
    <xf numFmtId="49" fontId="41" fillId="0" borderId="0" xfId="251" quotePrefix="1" applyNumberFormat="1" applyFont="1" applyAlignment="1">
      <alignment horizontal="center" vertical="center" wrapText="1"/>
    </xf>
    <xf numFmtId="49" fontId="2" fillId="0" borderId="0" xfId="176" applyNumberFormat="1" applyAlignment="1">
      <alignment horizontal="left"/>
    </xf>
    <xf numFmtId="0" fontId="35" fillId="0" borderId="0" xfId="0" applyFont="1"/>
    <xf numFmtId="0" fontId="2" fillId="0" borderId="0" xfId="176"/>
    <xf numFmtId="49" fontId="2" fillId="0" borderId="0" xfId="176" applyNumberFormat="1" applyAlignment="1">
      <alignment horizontal="center"/>
    </xf>
    <xf numFmtId="0" fontId="5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4" fillId="0" borderId="0" xfId="280" applyNumberFormat="1" applyFont="1" applyAlignment="1">
      <alignment horizontal="left"/>
    </xf>
    <xf numFmtId="49" fontId="45" fillId="27" borderId="1" xfId="176" applyNumberFormat="1" applyFont="1" applyFill="1" applyBorder="1" applyAlignment="1" applyProtection="1">
      <alignment horizontal="center" vertical="center" wrapText="1"/>
      <protection locked="0"/>
    </xf>
    <xf numFmtId="49" fontId="45" fillId="27" borderId="1" xfId="176" applyNumberFormat="1" applyFont="1" applyFill="1" applyBorder="1" applyAlignment="1">
      <alignment horizontal="center" vertical="center" wrapText="1"/>
    </xf>
    <xf numFmtId="0" fontId="45" fillId="27" borderId="1" xfId="176" applyFont="1" applyFill="1" applyBorder="1" applyAlignment="1">
      <alignment horizontal="center" vertical="center" wrapText="1"/>
    </xf>
    <xf numFmtId="4" fontId="41" fillId="0" borderId="0" xfId="0" applyNumberFormat="1" applyFont="1" applyAlignment="1">
      <alignment horizontal="center"/>
    </xf>
    <xf numFmtId="39" fontId="41" fillId="0" borderId="0" xfId="0" applyNumberFormat="1" applyFont="1" applyAlignment="1">
      <alignment horizontal="center"/>
    </xf>
    <xf numFmtId="39" fontId="41" fillId="0" borderId="0" xfId="252" applyFont="1" applyAlignment="1">
      <alignment horizontal="center"/>
    </xf>
    <xf numFmtId="39" fontId="41" fillId="0" borderId="0" xfId="252" quotePrefix="1" applyFont="1" applyAlignment="1">
      <alignment horizontal="center"/>
    </xf>
    <xf numFmtId="4" fontId="38" fillId="0" borderId="17" xfId="275" applyNumberFormat="1" applyFont="1" applyBorder="1" applyAlignment="1">
      <alignment horizontal="center"/>
    </xf>
    <xf numFmtId="4" fontId="38" fillId="0" borderId="17" xfId="0" applyNumberFormat="1" applyFont="1" applyBorder="1" applyAlignment="1">
      <alignment horizontal="center"/>
    </xf>
    <xf numFmtId="0" fontId="38" fillId="0" borderId="15" xfId="0" applyFont="1" applyBorder="1" applyAlignment="1">
      <alignment horizontal="left"/>
    </xf>
    <xf numFmtId="0" fontId="38" fillId="0" borderId="16" xfId="0" applyFont="1" applyBorder="1" applyAlignment="1">
      <alignment horizontal="left"/>
    </xf>
    <xf numFmtId="0" fontId="38" fillId="0" borderId="17" xfId="275" applyFont="1" applyBorder="1" applyAlignment="1">
      <alignment horizontal="left"/>
    </xf>
    <xf numFmtId="4" fontId="35" fillId="0" borderId="0" xfId="0" applyNumberFormat="1" applyFont="1"/>
  </cellXfs>
  <cellStyles count="281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2 2" xfId="7" xr:uid="{00000000-0005-0000-0000-000006000000}"/>
    <cellStyle name="20% - Accent2 2 2" xfId="8" xr:uid="{00000000-0005-0000-0000-000007000000}"/>
    <cellStyle name="20% - Accent2 2 3" xfId="9" xr:uid="{00000000-0005-0000-0000-000008000000}"/>
    <cellStyle name="20% - Accent2 3" xfId="10" xr:uid="{00000000-0005-0000-0000-000009000000}"/>
    <cellStyle name="20% - Accent2 3 2" xfId="11" xr:uid="{00000000-0005-0000-0000-00000A000000}"/>
    <cellStyle name="20% - Accent2 4" xfId="12" xr:uid="{00000000-0005-0000-0000-00000B000000}"/>
    <cellStyle name="20% - Accent3 2" xfId="13" xr:uid="{00000000-0005-0000-0000-00000C000000}"/>
    <cellStyle name="20% - Accent3 2 2" xfId="14" xr:uid="{00000000-0005-0000-0000-00000D000000}"/>
    <cellStyle name="20% - Accent3 2 3" xfId="15" xr:uid="{00000000-0005-0000-0000-00000E000000}"/>
    <cellStyle name="20% - Accent3 3" xfId="16" xr:uid="{00000000-0005-0000-0000-00000F000000}"/>
    <cellStyle name="20% - Accent3 3 2" xfId="17" xr:uid="{00000000-0005-0000-0000-000010000000}"/>
    <cellStyle name="20% - Accent3 4" xfId="18" xr:uid="{00000000-0005-0000-0000-000011000000}"/>
    <cellStyle name="20% - Accent4 2" xfId="19" xr:uid="{00000000-0005-0000-0000-000012000000}"/>
    <cellStyle name="20% - Accent4 2 2" xfId="20" xr:uid="{00000000-0005-0000-0000-000013000000}"/>
    <cellStyle name="20% - Accent4 2 3" xfId="21" xr:uid="{00000000-0005-0000-0000-000014000000}"/>
    <cellStyle name="20% - Accent4 3" xfId="22" xr:uid="{00000000-0005-0000-0000-000015000000}"/>
    <cellStyle name="20% - Accent4 3 2" xfId="23" xr:uid="{00000000-0005-0000-0000-000016000000}"/>
    <cellStyle name="20% - Accent4 4" xfId="24" xr:uid="{00000000-0005-0000-0000-000017000000}"/>
    <cellStyle name="20% - Accent5 2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2 3" xfId="28" xr:uid="{00000000-0005-0000-0000-00001B000000}"/>
    <cellStyle name="20% - Accent6 3" xfId="29" xr:uid="{00000000-0005-0000-0000-00001C000000}"/>
    <cellStyle name="20% - Accent6 3 2" xfId="30" xr:uid="{00000000-0005-0000-0000-00001D000000}"/>
    <cellStyle name="20% - Accent6 4" xfId="31" xr:uid="{00000000-0005-0000-0000-00001E000000}"/>
    <cellStyle name="40% - Accent1 2" xfId="32" xr:uid="{00000000-0005-0000-0000-00001F000000}"/>
    <cellStyle name="40% - Accent1 2 2" xfId="33" xr:uid="{00000000-0005-0000-0000-000020000000}"/>
    <cellStyle name="40% - Accent1 2 3" xfId="34" xr:uid="{00000000-0005-0000-0000-000021000000}"/>
    <cellStyle name="40% - Accent1 3" xfId="35" xr:uid="{00000000-0005-0000-0000-000022000000}"/>
    <cellStyle name="40% - Accent1 3 2" xfId="36" xr:uid="{00000000-0005-0000-0000-000023000000}"/>
    <cellStyle name="40% - Accent1 4" xfId="37" xr:uid="{00000000-0005-0000-0000-000024000000}"/>
    <cellStyle name="40% - Accent2 2" xfId="38" xr:uid="{00000000-0005-0000-0000-000025000000}"/>
    <cellStyle name="40% - Accent3 2" xfId="39" xr:uid="{00000000-0005-0000-0000-000026000000}"/>
    <cellStyle name="40% - Accent3 2 2" xfId="40" xr:uid="{00000000-0005-0000-0000-000027000000}"/>
    <cellStyle name="40% - Accent3 2 3" xfId="41" xr:uid="{00000000-0005-0000-0000-000028000000}"/>
    <cellStyle name="40% - Accent3 3" xfId="42" xr:uid="{00000000-0005-0000-0000-000029000000}"/>
    <cellStyle name="40% - Accent3 3 2" xfId="43" xr:uid="{00000000-0005-0000-0000-00002A000000}"/>
    <cellStyle name="40% - Accent3 4" xfId="44" xr:uid="{00000000-0005-0000-0000-00002B000000}"/>
    <cellStyle name="40% - Accent4 2" xfId="45" xr:uid="{00000000-0005-0000-0000-00002C000000}"/>
    <cellStyle name="40% - Accent4 2 2" xfId="46" xr:uid="{00000000-0005-0000-0000-00002D000000}"/>
    <cellStyle name="40% - Accent4 2 3" xfId="47" xr:uid="{00000000-0005-0000-0000-00002E000000}"/>
    <cellStyle name="40% - Accent4 3" xfId="48" xr:uid="{00000000-0005-0000-0000-00002F000000}"/>
    <cellStyle name="40% - Accent4 3 2" xfId="49" xr:uid="{00000000-0005-0000-0000-000030000000}"/>
    <cellStyle name="40% - Accent4 4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2 3" xfId="53" xr:uid="{00000000-0005-0000-0000-000034000000}"/>
    <cellStyle name="40% - Accent5 3" xfId="54" xr:uid="{00000000-0005-0000-0000-000035000000}"/>
    <cellStyle name="40% - Accent5 3 2" xfId="55" xr:uid="{00000000-0005-0000-0000-000036000000}"/>
    <cellStyle name="40% - Accent5 4" xfId="56" xr:uid="{00000000-0005-0000-0000-000037000000}"/>
    <cellStyle name="40% - Accent6 2" xfId="57" xr:uid="{00000000-0005-0000-0000-000038000000}"/>
    <cellStyle name="40% - Accent6 2 2" xfId="58" xr:uid="{00000000-0005-0000-0000-000039000000}"/>
    <cellStyle name="40% - Accent6 2 3" xfId="59" xr:uid="{00000000-0005-0000-0000-00003A000000}"/>
    <cellStyle name="40% - Accent6 3" xfId="60" xr:uid="{00000000-0005-0000-0000-00003B000000}"/>
    <cellStyle name="40% - Accent6 3 2" xfId="61" xr:uid="{00000000-0005-0000-0000-00003C000000}"/>
    <cellStyle name="40% - Accent6 4" xfId="62" xr:uid="{00000000-0005-0000-0000-00003D000000}"/>
    <cellStyle name="60% - Accent1 2" xfId="63" xr:uid="{00000000-0005-0000-0000-00003E000000}"/>
    <cellStyle name="60% - Accent1 2 2" xfId="64" xr:uid="{00000000-0005-0000-0000-00003F000000}"/>
    <cellStyle name="60% - Accent1 2 3" xfId="65" xr:uid="{00000000-0005-0000-0000-000040000000}"/>
    <cellStyle name="60% - Accent1 3" xfId="66" xr:uid="{00000000-0005-0000-0000-000041000000}"/>
    <cellStyle name="60% - Accent1 3 2" xfId="67" xr:uid="{00000000-0005-0000-0000-000042000000}"/>
    <cellStyle name="60% - Accent1 4" xfId="68" xr:uid="{00000000-0005-0000-0000-000043000000}"/>
    <cellStyle name="60% - Accent2 2" xfId="69" xr:uid="{00000000-0005-0000-0000-000044000000}"/>
    <cellStyle name="60% - Accent2 2 2" xfId="70" xr:uid="{00000000-0005-0000-0000-000045000000}"/>
    <cellStyle name="60% - Accent2 2 3" xfId="71" xr:uid="{00000000-0005-0000-0000-000046000000}"/>
    <cellStyle name="60% - Accent2 3" xfId="72" xr:uid="{00000000-0005-0000-0000-000047000000}"/>
    <cellStyle name="60% - Accent2 3 2" xfId="73" xr:uid="{00000000-0005-0000-0000-000048000000}"/>
    <cellStyle name="60% - Accent2 4" xfId="74" xr:uid="{00000000-0005-0000-0000-000049000000}"/>
    <cellStyle name="60% - Accent3 2" xfId="75" xr:uid="{00000000-0005-0000-0000-00004A000000}"/>
    <cellStyle name="60% - Accent3 2 2" xfId="76" xr:uid="{00000000-0005-0000-0000-00004B000000}"/>
    <cellStyle name="60% - Accent3 2 3" xfId="77" xr:uid="{00000000-0005-0000-0000-00004C000000}"/>
    <cellStyle name="60% - Accent3 3" xfId="78" xr:uid="{00000000-0005-0000-0000-00004D000000}"/>
    <cellStyle name="60% - Accent3 3 2" xfId="79" xr:uid="{00000000-0005-0000-0000-00004E000000}"/>
    <cellStyle name="60% - Accent3 4" xfId="80" xr:uid="{00000000-0005-0000-0000-00004F000000}"/>
    <cellStyle name="60% - Accent4 2" xfId="81" xr:uid="{00000000-0005-0000-0000-000050000000}"/>
    <cellStyle name="60% - Accent4 2 2" xfId="82" xr:uid="{00000000-0005-0000-0000-000051000000}"/>
    <cellStyle name="60% - Accent4 2 3" xfId="83" xr:uid="{00000000-0005-0000-0000-000052000000}"/>
    <cellStyle name="60% - Accent4 3" xfId="84" xr:uid="{00000000-0005-0000-0000-000053000000}"/>
    <cellStyle name="60% - Accent4 3 2" xfId="85" xr:uid="{00000000-0005-0000-0000-000054000000}"/>
    <cellStyle name="60% - Accent4 4" xfId="86" xr:uid="{00000000-0005-0000-0000-000055000000}"/>
    <cellStyle name="60% - Accent5 2" xfId="87" xr:uid="{00000000-0005-0000-0000-000056000000}"/>
    <cellStyle name="60% - Accent5 2 2" xfId="88" xr:uid="{00000000-0005-0000-0000-000057000000}"/>
    <cellStyle name="60% - Accent5 2 3" xfId="89" xr:uid="{00000000-0005-0000-0000-000058000000}"/>
    <cellStyle name="60% - Accent5 3" xfId="90" xr:uid="{00000000-0005-0000-0000-000059000000}"/>
    <cellStyle name="60% - Accent5 3 2" xfId="91" xr:uid="{00000000-0005-0000-0000-00005A000000}"/>
    <cellStyle name="60% - Accent5 4" xfId="92" xr:uid="{00000000-0005-0000-0000-00005B000000}"/>
    <cellStyle name="60% - Accent6 2" xfId="93" xr:uid="{00000000-0005-0000-0000-00005C000000}"/>
    <cellStyle name="60% - Accent6 2 2" xfId="94" xr:uid="{00000000-0005-0000-0000-00005D000000}"/>
    <cellStyle name="60% - Accent6 2 3" xfId="95" xr:uid="{00000000-0005-0000-0000-00005E000000}"/>
    <cellStyle name="60% - Accent6 3" xfId="96" xr:uid="{00000000-0005-0000-0000-00005F000000}"/>
    <cellStyle name="60% - Accent6 3 2" xfId="97" xr:uid="{00000000-0005-0000-0000-000060000000}"/>
    <cellStyle name="60% - Accent6 4" xfId="98" xr:uid="{00000000-0005-0000-0000-000061000000}"/>
    <cellStyle name="Accent1 2" xfId="99" xr:uid="{00000000-0005-0000-0000-000062000000}"/>
    <cellStyle name="Accent1 2 2" xfId="100" xr:uid="{00000000-0005-0000-0000-000063000000}"/>
    <cellStyle name="Accent1 2 3" xfId="101" xr:uid="{00000000-0005-0000-0000-000064000000}"/>
    <cellStyle name="Accent1 3" xfId="102" xr:uid="{00000000-0005-0000-0000-000065000000}"/>
    <cellStyle name="Accent1 3 2" xfId="103" xr:uid="{00000000-0005-0000-0000-000066000000}"/>
    <cellStyle name="Accent1 4" xfId="104" xr:uid="{00000000-0005-0000-0000-000067000000}"/>
    <cellStyle name="Accent2 2" xfId="105" xr:uid="{00000000-0005-0000-0000-000068000000}"/>
    <cellStyle name="Accent2 2 2" xfId="106" xr:uid="{00000000-0005-0000-0000-000069000000}"/>
    <cellStyle name="Accent2 2 3" xfId="107" xr:uid="{00000000-0005-0000-0000-00006A000000}"/>
    <cellStyle name="Accent2 3" xfId="108" xr:uid="{00000000-0005-0000-0000-00006B000000}"/>
    <cellStyle name="Accent2 3 2" xfId="109" xr:uid="{00000000-0005-0000-0000-00006C000000}"/>
    <cellStyle name="Accent2 4" xfId="110" xr:uid="{00000000-0005-0000-0000-00006D000000}"/>
    <cellStyle name="Accent3 2" xfId="111" xr:uid="{00000000-0005-0000-0000-00006E000000}"/>
    <cellStyle name="Accent3 2 2" xfId="112" xr:uid="{00000000-0005-0000-0000-00006F000000}"/>
    <cellStyle name="Accent3 2 3" xfId="113" xr:uid="{00000000-0005-0000-0000-000070000000}"/>
    <cellStyle name="Accent3 3" xfId="114" xr:uid="{00000000-0005-0000-0000-000071000000}"/>
    <cellStyle name="Accent3 3 2" xfId="115" xr:uid="{00000000-0005-0000-0000-000072000000}"/>
    <cellStyle name="Accent3 4" xfId="116" xr:uid="{00000000-0005-0000-0000-000073000000}"/>
    <cellStyle name="Accent4 2" xfId="117" xr:uid="{00000000-0005-0000-0000-000074000000}"/>
    <cellStyle name="Accent4 2 2" xfId="118" xr:uid="{00000000-0005-0000-0000-000075000000}"/>
    <cellStyle name="Accent4 2 3" xfId="119" xr:uid="{00000000-0005-0000-0000-000076000000}"/>
    <cellStyle name="Accent4 3" xfId="120" xr:uid="{00000000-0005-0000-0000-000077000000}"/>
    <cellStyle name="Accent4 3 2" xfId="121" xr:uid="{00000000-0005-0000-0000-000078000000}"/>
    <cellStyle name="Accent4 4" xfId="122" xr:uid="{00000000-0005-0000-0000-000079000000}"/>
    <cellStyle name="Accent5 2" xfId="123" xr:uid="{00000000-0005-0000-0000-00007A000000}"/>
    <cellStyle name="Accent6 2" xfId="124" xr:uid="{00000000-0005-0000-0000-00007B000000}"/>
    <cellStyle name="Accent6 2 2" xfId="125" xr:uid="{00000000-0005-0000-0000-00007C000000}"/>
    <cellStyle name="Accent6 2 3" xfId="126" xr:uid="{00000000-0005-0000-0000-00007D000000}"/>
    <cellStyle name="Accent6 3" xfId="127" xr:uid="{00000000-0005-0000-0000-00007E000000}"/>
    <cellStyle name="Accent6 3 2" xfId="128" xr:uid="{00000000-0005-0000-0000-00007F000000}"/>
    <cellStyle name="Accent6 4" xfId="129" xr:uid="{00000000-0005-0000-0000-000080000000}"/>
    <cellStyle name="Bad 2" xfId="130" xr:uid="{00000000-0005-0000-0000-000081000000}"/>
    <cellStyle name="Bad 2 2" xfId="131" xr:uid="{00000000-0005-0000-0000-000082000000}"/>
    <cellStyle name="Bad 2 3" xfId="132" xr:uid="{00000000-0005-0000-0000-000083000000}"/>
    <cellStyle name="Bad 3" xfId="133" xr:uid="{00000000-0005-0000-0000-000084000000}"/>
    <cellStyle name="Bad 3 2" xfId="134" xr:uid="{00000000-0005-0000-0000-000085000000}"/>
    <cellStyle name="Bad 4" xfId="135" xr:uid="{00000000-0005-0000-0000-000086000000}"/>
    <cellStyle name="Bottom bold border" xfId="136" xr:uid="{00000000-0005-0000-0000-000087000000}"/>
    <cellStyle name="Bottom single border" xfId="137" xr:uid="{00000000-0005-0000-0000-000088000000}"/>
    <cellStyle name="Calculation 2" xfId="138" xr:uid="{00000000-0005-0000-0000-000089000000}"/>
    <cellStyle name="Calculation 2 2" xfId="139" xr:uid="{00000000-0005-0000-0000-00008A000000}"/>
    <cellStyle name="Calculation 3" xfId="140" xr:uid="{00000000-0005-0000-0000-00008B000000}"/>
    <cellStyle name="Calculation 3 2" xfId="141" xr:uid="{00000000-0005-0000-0000-00008C000000}"/>
    <cellStyle name="Calculation 4" xfId="142" xr:uid="{00000000-0005-0000-0000-00008D000000}"/>
    <cellStyle name="Check Cell 2" xfId="143" xr:uid="{00000000-0005-0000-0000-00008E000000}"/>
    <cellStyle name="Comma 2" xfId="144" xr:uid="{00000000-0005-0000-0000-000090000000}"/>
    <cellStyle name="Comma 2 2" xfId="145" xr:uid="{00000000-0005-0000-0000-000091000000}"/>
    <cellStyle name="Comma 2 2 2" xfId="146" xr:uid="{00000000-0005-0000-0000-000092000000}"/>
    <cellStyle name="Comma 2 3" xfId="147" xr:uid="{00000000-0005-0000-0000-000093000000}"/>
    <cellStyle name="Comma 2 4" xfId="148" xr:uid="{00000000-0005-0000-0000-000094000000}"/>
    <cellStyle name="Comma 3" xfId="149" xr:uid="{00000000-0005-0000-0000-000095000000}"/>
    <cellStyle name="Comma 3 2" xfId="150" xr:uid="{00000000-0005-0000-0000-000096000000}"/>
    <cellStyle name="Comma 4" xfId="151" xr:uid="{00000000-0005-0000-0000-000097000000}"/>
    <cellStyle name="Comma 4 2" xfId="152" xr:uid="{00000000-0005-0000-0000-000098000000}"/>
    <cellStyle name="Comma 5" xfId="153" xr:uid="{00000000-0005-0000-0000-000099000000}"/>
    <cellStyle name="Comma 5 2" xfId="154" xr:uid="{00000000-0005-0000-0000-00009A000000}"/>
    <cellStyle name="Comma0" xfId="155" xr:uid="{00000000-0005-0000-0000-00009B000000}"/>
    <cellStyle name="Comma0 2" xfId="156" xr:uid="{00000000-0005-0000-0000-00009C000000}"/>
    <cellStyle name="Comma0 2 2" xfId="157" xr:uid="{00000000-0005-0000-0000-00009D000000}"/>
    <cellStyle name="Currency 2" xfId="158" xr:uid="{00000000-0005-0000-0000-00009E000000}"/>
    <cellStyle name="Currency 3" xfId="159" xr:uid="{00000000-0005-0000-0000-00009F000000}"/>
    <cellStyle name="Currency0" xfId="160" xr:uid="{00000000-0005-0000-0000-0000A0000000}"/>
    <cellStyle name="Currency0 2" xfId="161" xr:uid="{00000000-0005-0000-0000-0000A1000000}"/>
    <cellStyle name="Currency0 2 2" xfId="162" xr:uid="{00000000-0005-0000-0000-0000A2000000}"/>
    <cellStyle name="Date" xfId="163" xr:uid="{00000000-0005-0000-0000-0000A3000000}"/>
    <cellStyle name="Date 2" xfId="164" xr:uid="{00000000-0005-0000-0000-0000A4000000}"/>
    <cellStyle name="Date 2 2" xfId="165" xr:uid="{00000000-0005-0000-0000-0000A5000000}"/>
    <cellStyle name="Explanatory Text 2" xfId="166" xr:uid="{00000000-0005-0000-0000-0000A6000000}"/>
    <cellStyle name="Fixed" xfId="167" xr:uid="{00000000-0005-0000-0000-0000A7000000}"/>
    <cellStyle name="Fixed 2" xfId="168" xr:uid="{00000000-0005-0000-0000-0000A8000000}"/>
    <cellStyle name="Fixed 2 2" xfId="169" xr:uid="{00000000-0005-0000-0000-0000A9000000}"/>
    <cellStyle name="Good 2" xfId="170" xr:uid="{00000000-0005-0000-0000-0000AA000000}"/>
    <cellStyle name="Good 2 2" xfId="171" xr:uid="{00000000-0005-0000-0000-0000AB000000}"/>
    <cellStyle name="Good 2 3" xfId="172" xr:uid="{00000000-0005-0000-0000-0000AC000000}"/>
    <cellStyle name="Good 3" xfId="173" xr:uid="{00000000-0005-0000-0000-0000AD000000}"/>
    <cellStyle name="Good 3 2" xfId="174" xr:uid="{00000000-0005-0000-0000-0000AE000000}"/>
    <cellStyle name="Good 4" xfId="175" xr:uid="{00000000-0005-0000-0000-0000AF000000}"/>
    <cellStyle name="Heading 1" xfId="176" builtinId="16" customBuiltin="1"/>
    <cellStyle name="Heading 1 2" xfId="177" xr:uid="{00000000-0005-0000-0000-0000B1000000}"/>
    <cellStyle name="Heading 1 2 2" xfId="178" xr:uid="{00000000-0005-0000-0000-0000B2000000}"/>
    <cellStyle name="Heading 1 2 3" xfId="179" xr:uid="{00000000-0005-0000-0000-0000B3000000}"/>
    <cellStyle name="Heading 2" xfId="180" builtinId="17" customBuiltin="1"/>
    <cellStyle name="Heading 2 2" xfId="181" xr:uid="{00000000-0005-0000-0000-0000B5000000}"/>
    <cellStyle name="Heading 2 2 2" xfId="182" xr:uid="{00000000-0005-0000-0000-0000B6000000}"/>
    <cellStyle name="Heading 2 2 3" xfId="183" xr:uid="{00000000-0005-0000-0000-0000B7000000}"/>
    <cellStyle name="Heading 3 2" xfId="184" xr:uid="{00000000-0005-0000-0000-0000B8000000}"/>
    <cellStyle name="Heading 3 2 2" xfId="185" xr:uid="{00000000-0005-0000-0000-0000B9000000}"/>
    <cellStyle name="Heading 3 3" xfId="186" xr:uid="{00000000-0005-0000-0000-0000BA000000}"/>
    <cellStyle name="Heading 3 3 2" xfId="187" xr:uid="{00000000-0005-0000-0000-0000BB000000}"/>
    <cellStyle name="Heading 3 4" xfId="188" xr:uid="{00000000-0005-0000-0000-0000BC000000}"/>
    <cellStyle name="Heading 4 2" xfId="189" xr:uid="{00000000-0005-0000-0000-0000BD000000}"/>
    <cellStyle name="Heading 4 2 2" xfId="190" xr:uid="{00000000-0005-0000-0000-0000BE000000}"/>
    <cellStyle name="Heading 4 3" xfId="191" xr:uid="{00000000-0005-0000-0000-0000BF000000}"/>
    <cellStyle name="Heading 4 3 2" xfId="192" xr:uid="{00000000-0005-0000-0000-0000C0000000}"/>
    <cellStyle name="Heading 4 4" xfId="193" xr:uid="{00000000-0005-0000-0000-0000C1000000}"/>
    <cellStyle name="Input 2" xfId="194" xr:uid="{00000000-0005-0000-0000-0000C3000000}"/>
    <cellStyle name="Input 2 2" xfId="195" xr:uid="{00000000-0005-0000-0000-0000C4000000}"/>
    <cellStyle name="Input 2 3" xfId="196" xr:uid="{00000000-0005-0000-0000-0000C5000000}"/>
    <cellStyle name="Input 3" xfId="197" xr:uid="{00000000-0005-0000-0000-0000C6000000}"/>
    <cellStyle name="Input 3 2" xfId="198" xr:uid="{00000000-0005-0000-0000-0000C7000000}"/>
    <cellStyle name="Input 4" xfId="199" xr:uid="{00000000-0005-0000-0000-0000C8000000}"/>
    <cellStyle name="Linked Cell 2" xfId="200" xr:uid="{00000000-0005-0000-0000-0000C9000000}"/>
    <cellStyle name="Linked Cell 2 2" xfId="201" xr:uid="{00000000-0005-0000-0000-0000CA000000}"/>
    <cellStyle name="Linked Cell 2 3" xfId="202" xr:uid="{00000000-0005-0000-0000-0000CB000000}"/>
    <cellStyle name="Linked Cell 3" xfId="203" xr:uid="{00000000-0005-0000-0000-0000CC000000}"/>
    <cellStyle name="Linked Cell 3 2" xfId="204" xr:uid="{00000000-0005-0000-0000-0000CD000000}"/>
    <cellStyle name="Linked Cell 4" xfId="205" xr:uid="{00000000-0005-0000-0000-0000CE000000}"/>
    <cellStyle name="Neutral 2" xfId="206" xr:uid="{00000000-0005-0000-0000-0000CF000000}"/>
    <cellStyle name="Neutral 2 2" xfId="207" xr:uid="{00000000-0005-0000-0000-0000D0000000}"/>
    <cellStyle name="Neutral 3" xfId="208" xr:uid="{00000000-0005-0000-0000-0000D1000000}"/>
    <cellStyle name="Neutral 3 2" xfId="209" xr:uid="{00000000-0005-0000-0000-0000D2000000}"/>
    <cellStyle name="Neutral 4" xfId="210" xr:uid="{00000000-0005-0000-0000-0000D3000000}"/>
    <cellStyle name="No Border" xfId="211" xr:uid="{00000000-0005-0000-0000-0000D4000000}"/>
    <cellStyle name="Normal" xfId="0" builtinId="0"/>
    <cellStyle name="Normal 10" xfId="212" xr:uid="{00000000-0005-0000-0000-0000D6000000}"/>
    <cellStyle name="Normal 10 2" xfId="213" xr:uid="{00000000-0005-0000-0000-0000D7000000}"/>
    <cellStyle name="Normal 10 3" xfId="214" xr:uid="{00000000-0005-0000-0000-0000D8000000}"/>
    <cellStyle name="Normal 10 3 2" xfId="215" xr:uid="{00000000-0005-0000-0000-0000D9000000}"/>
    <cellStyle name="Normal 2" xfId="216" xr:uid="{00000000-0005-0000-0000-0000DA000000}"/>
    <cellStyle name="Normal 2 2" xfId="217" xr:uid="{00000000-0005-0000-0000-0000DB000000}"/>
    <cellStyle name="Normal 2 2 2" xfId="218" xr:uid="{00000000-0005-0000-0000-0000DC000000}"/>
    <cellStyle name="Normal 2 3" xfId="219" xr:uid="{00000000-0005-0000-0000-0000DD000000}"/>
    <cellStyle name="Normal 2 4" xfId="220" xr:uid="{00000000-0005-0000-0000-0000DE000000}"/>
    <cellStyle name="Normal 2 5" xfId="221" xr:uid="{00000000-0005-0000-0000-0000DF000000}"/>
    <cellStyle name="Normal 2_~2013 Highway User's" xfId="222" xr:uid="{00000000-0005-0000-0000-0000E0000000}"/>
    <cellStyle name="Normal 3" xfId="223" xr:uid="{00000000-0005-0000-0000-0000E1000000}"/>
    <cellStyle name="Normal 3 2" xfId="224" xr:uid="{00000000-0005-0000-0000-0000E2000000}"/>
    <cellStyle name="Normal 3 2 2" xfId="225" xr:uid="{00000000-0005-0000-0000-0000E3000000}"/>
    <cellStyle name="Normal 3 3" xfId="226" xr:uid="{00000000-0005-0000-0000-0000E4000000}"/>
    <cellStyle name="Normal 3 3 2" xfId="227" xr:uid="{00000000-0005-0000-0000-0000E5000000}"/>
    <cellStyle name="Normal 3 3 3" xfId="228" xr:uid="{00000000-0005-0000-0000-0000E6000000}"/>
    <cellStyle name="Normal 3 3 3 2" xfId="229" xr:uid="{00000000-0005-0000-0000-0000E7000000}"/>
    <cellStyle name="Normal 3 4" xfId="230" xr:uid="{00000000-0005-0000-0000-0000E8000000}"/>
    <cellStyle name="Normal 3 5" xfId="231" xr:uid="{00000000-0005-0000-0000-0000E9000000}"/>
    <cellStyle name="Normal 3 5 2" xfId="232" xr:uid="{00000000-0005-0000-0000-0000EA000000}"/>
    <cellStyle name="Normal 3 6" xfId="233" xr:uid="{00000000-0005-0000-0000-0000EB000000}"/>
    <cellStyle name="Normal 4" xfId="234" xr:uid="{00000000-0005-0000-0000-0000EC000000}"/>
    <cellStyle name="Normal 4 2" xfId="235" xr:uid="{00000000-0005-0000-0000-0000ED000000}"/>
    <cellStyle name="Normal 4 2 2" xfId="236" xr:uid="{00000000-0005-0000-0000-0000EE000000}"/>
    <cellStyle name="Normal 4 3" xfId="237" xr:uid="{00000000-0005-0000-0000-0000EF000000}"/>
    <cellStyle name="Normal 4 4" xfId="238" xr:uid="{00000000-0005-0000-0000-0000F0000000}"/>
    <cellStyle name="Normal 5" xfId="239" xr:uid="{00000000-0005-0000-0000-0000F1000000}"/>
    <cellStyle name="Normal 6" xfId="240" xr:uid="{00000000-0005-0000-0000-0000F2000000}"/>
    <cellStyle name="Normal 7" xfId="241" xr:uid="{00000000-0005-0000-0000-0000F3000000}"/>
    <cellStyle name="Normal 7 2" xfId="242" xr:uid="{00000000-0005-0000-0000-0000F4000000}"/>
    <cellStyle name="Normal 7 3" xfId="243" xr:uid="{00000000-0005-0000-0000-0000F5000000}"/>
    <cellStyle name="Normal 7 3 2" xfId="244" xr:uid="{00000000-0005-0000-0000-0000F6000000}"/>
    <cellStyle name="Normal 8" xfId="245" xr:uid="{00000000-0005-0000-0000-0000F7000000}"/>
    <cellStyle name="Normal 8 2" xfId="246" xr:uid="{00000000-0005-0000-0000-0000F8000000}"/>
    <cellStyle name="Normal 8 3" xfId="247" xr:uid="{00000000-0005-0000-0000-0000F9000000}"/>
    <cellStyle name="Normal 8 3 2" xfId="248" xr:uid="{00000000-0005-0000-0000-0000FA000000}"/>
    <cellStyle name="Normal 9" xfId="249" xr:uid="{00000000-0005-0000-0000-0000FB000000}"/>
    <cellStyle name="Normal 9 2" xfId="250" xr:uid="{00000000-0005-0000-0000-0000FC000000}"/>
    <cellStyle name="Normal_CITY CALENDAR '01 YTD" xfId="251" xr:uid="{00000000-0005-0000-0000-0000FF000000}"/>
    <cellStyle name="Normal_HUTCOUNTY '01" xfId="252" xr:uid="{00000000-0005-0000-0000-000000010000}"/>
    <cellStyle name="Note 2" xfId="253" xr:uid="{00000000-0005-0000-0000-000001010000}"/>
    <cellStyle name="Note 2 2" xfId="254" xr:uid="{00000000-0005-0000-0000-000002010000}"/>
    <cellStyle name="Note 3" xfId="255" xr:uid="{00000000-0005-0000-0000-000003010000}"/>
    <cellStyle name="Note 4" xfId="256" xr:uid="{00000000-0005-0000-0000-000004010000}"/>
    <cellStyle name="Number" xfId="257" xr:uid="{00000000-0005-0000-0000-000005010000}"/>
    <cellStyle name="Output 2" xfId="258" xr:uid="{00000000-0005-0000-0000-000006010000}"/>
    <cellStyle name="Output 2 2" xfId="259" xr:uid="{00000000-0005-0000-0000-000007010000}"/>
    <cellStyle name="Output 2 3" xfId="260" xr:uid="{00000000-0005-0000-0000-000008010000}"/>
    <cellStyle name="Output 3" xfId="261" xr:uid="{00000000-0005-0000-0000-000009010000}"/>
    <cellStyle name="Output 3 2" xfId="262" xr:uid="{00000000-0005-0000-0000-00000A010000}"/>
    <cellStyle name="Output 4" xfId="263" xr:uid="{00000000-0005-0000-0000-00000B010000}"/>
    <cellStyle name="Percent 2" xfId="264" xr:uid="{00000000-0005-0000-0000-00000C010000}"/>
    <cellStyle name="PSChar" xfId="265" xr:uid="{00000000-0005-0000-0000-00000D010000}"/>
    <cellStyle name="PSDate" xfId="266" xr:uid="{00000000-0005-0000-0000-00000E010000}"/>
    <cellStyle name="PSDec" xfId="267" xr:uid="{00000000-0005-0000-0000-00000F010000}"/>
    <cellStyle name="PSHeading" xfId="268" xr:uid="{00000000-0005-0000-0000-000010010000}"/>
    <cellStyle name="Single Border" xfId="269" xr:uid="{00000000-0005-0000-0000-000011010000}"/>
    <cellStyle name="Title" xfId="280" builtinId="15"/>
    <cellStyle name="Title 2" xfId="270" xr:uid="{00000000-0005-0000-0000-000012010000}"/>
    <cellStyle name="Title 2 2" xfId="271" xr:uid="{00000000-0005-0000-0000-000013010000}"/>
    <cellStyle name="Title 3" xfId="272" xr:uid="{00000000-0005-0000-0000-000014010000}"/>
    <cellStyle name="Title 3 2" xfId="273" xr:uid="{00000000-0005-0000-0000-000015010000}"/>
    <cellStyle name="Title 4" xfId="274" xr:uid="{00000000-0005-0000-0000-000016010000}"/>
    <cellStyle name="Total" xfId="275" builtinId="25" customBuiltin="1"/>
    <cellStyle name="Total 2" xfId="276" xr:uid="{00000000-0005-0000-0000-000018010000}"/>
    <cellStyle name="Total 2 2" xfId="277" xr:uid="{00000000-0005-0000-0000-000019010000}"/>
    <cellStyle name="Total 2 3" xfId="278" xr:uid="{00000000-0005-0000-0000-00001A010000}"/>
    <cellStyle name="Warning Text 2" xfId="279" xr:uid="{00000000-0005-0000-0000-00001B010000}"/>
  </cellStyles>
  <dxfs count="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strike val="0"/>
        <outline val="0"/>
        <shadow val="0"/>
        <u val="none"/>
        <vertAlign val="baseline"/>
        <color theme="1" tint="4.9989318521683403E-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7" formatCode="#,##0.00_);\(#,##0.00\)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"/>
        <family val="2"/>
        <scheme val="none"/>
      </font>
      <fill>
        <patternFill patternType="solid">
          <fgColor indexed="64"/>
          <bgColor theme="7" tint="0.59999389629810485"/>
        </patternFill>
      </fill>
      <border diagonalUp="0" diagonalDown="0" outline="0"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939122-FC8D-4D95-9742-F5190E1C6F16}" name="HighwayUserTaxFundCountyPaymentsFiscalYear2025" displayName="HighwayUserTaxFundCountyPaymentsFiscalYear2025" ref="A4:N67" totalsRowCount="1" headerRowDxfId="213" dataDxfId="211" totalsRowDxfId="209" headerRowBorderDxfId="212" tableBorderDxfId="210" totalsRowBorderDxfId="208" headerRowCellStyle="Heading 1" totalsRowCellStyle="Total">
  <autoFilter ref="A4:N66" xr:uid="{29939122-FC8D-4D95-9742-F5190E1C6F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86E9587-D82D-46A9-962C-96244AFE5D2B}" name="COUNTY               " totalsRowLabel="Total" dataDxfId="207" totalsRowDxfId="206" totalsRowCellStyle="Total"/>
    <tableColumn id="2" xr3:uid="{AB8367FF-1829-43F2-94EB-5EEE4F5731E2}" name="JULY 2024:  Paid 8/20/24" totalsRowFunction="sum" dataDxfId="205" totalsRowDxfId="204" totalsRowCellStyle="Total"/>
    <tableColumn id="3" xr3:uid="{E04A3011-6622-4022-BF2B-2A2748DDA854}" name="AUGUST:  Paid 9/17/24" totalsRowFunction="sum" dataDxfId="203" totalsRowDxfId="202" totalsRowCellStyle="Total"/>
    <tableColumn id="4" xr3:uid="{641E4783-0D09-4A6C-8992-725AAF138A5F}" name="SEPTEMBER:  Paid 10/16/24" totalsRowFunction="sum" dataDxfId="201" totalsRowDxfId="200" totalsRowCellStyle="Total"/>
    <tableColumn id="5" xr3:uid="{470C92BA-6578-4548-BA01-0B630F32CE7E}" name="OCTOBER:    Paid 11/19/24" totalsRowFunction="sum" dataDxfId="199" totalsRowDxfId="198" dataCellStyle="Normal_HUTCOUNTY '01" totalsRowCellStyle="Total"/>
    <tableColumn id="6" xr3:uid="{C9F3EA1B-3197-45F7-BDA1-07C1B2BE0F3A}" name="NOVEMEBER:  Paid 12/17/24" totalsRowFunction="sum" dataDxfId="197" totalsRowDxfId="196" dataCellStyle="Normal_HUTCOUNTY '01" totalsRowCellStyle="Total"/>
    <tableColumn id="7" xr3:uid="{81F23707-529B-4AAA-BC50-944B9A42E241}" name="DECEMBER:  Paid 1/16/25" totalsRowFunction="sum" dataDxfId="195" totalsRowDxfId="194" dataCellStyle="Normal_HUTCOUNTY '01" totalsRowCellStyle="Total"/>
    <tableColumn id="8" xr3:uid="{EF8918E2-9822-40AE-8D9A-D6D644838561}" name="JANUARY:    Paid 2/19/25" totalsRowFunction="sum" dataDxfId="193" totalsRowDxfId="192" totalsRowCellStyle="Total"/>
    <tableColumn id="9" xr3:uid="{48E26CE4-AC94-46D4-96D2-2512A01D6BFD}" name="FEBRUARY:   Paid 3/19/25" totalsRowFunction="sum" dataDxfId="191" totalsRowDxfId="190" dataCellStyle="Normal_HUTCOUNTY '01" totalsRowCellStyle="Total"/>
    <tableColumn id="10" xr3:uid="{A3143913-15E5-4245-A7CC-A2AF68AD06E5}" name="MARCH:   Paid 4/17/25" totalsRowFunction="sum" dataDxfId="189" totalsRowDxfId="188" dataCellStyle="Normal_HUTCOUNTY '01" totalsRowCellStyle="Total"/>
    <tableColumn id="14" xr3:uid="{7CA7C7DB-C879-4B41-B1BF-E95FBF05B5B8}" name="April:" dataDxfId="187" totalsRowDxfId="186" dataCellStyle="Normal_HUTCOUNTY '01"/>
    <tableColumn id="15" xr3:uid="{004019CE-0684-4FAA-9294-486A40846479}" name="May:" dataDxfId="185" totalsRowDxfId="184" dataCellStyle="Normal_HUTCOUNTY '01"/>
    <tableColumn id="17" xr3:uid="{B5B852EB-17CE-4B35-8563-5DD728ECBF6D}" name="June:" dataDxfId="183" totalsRowDxfId="182" dataCellStyle="Normal_HUTCOUNTY '01"/>
    <tableColumn id="16" xr3:uid="{004B8B41-71E0-49E4-941D-5793DA41C19B}" name="TOTAL HUTF PAID" totalsRowFunction="sum" dataDxfId="181" totalsRowDxfId="180" totalsRowCellStyle="Total">
      <calculatedColumnFormula>SUM(B5:J5)</calculatedColumnFormula>
    </tableColumn>
  </tableColumns>
  <tableStyleInfo name="TableStyleLight5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665ABD-4177-496C-B76B-D72D5B6AC708}" name="HighwayUserTaxFundCountyPaymentsFiscalYear2024" displayName="HighwayUserTaxFundCountyPaymentsFiscalYear2024" ref="A4:N66" headerRowDxfId="179" dataDxfId="178" totalsRowDxfId="177">
  <autoFilter ref="A4:N66" xr:uid="{BC665ABD-4177-496C-B76B-D72D5B6AC7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B644B1C-2924-4621-B632-5C8027CCA3C9}" name="COUNTY                " totalsRowLabel="Total" dataDxfId="176" totalsRowDxfId="175"/>
    <tableColumn id="2" xr3:uid="{7EB2096C-7C90-45C3-AC7F-B25F6515D20A}" name="JULY             Paid 8/21/23" dataDxfId="174" totalsRowDxfId="173" dataCellStyle="Normal_HUTCOUNTY '01"/>
    <tableColumn id="3" xr3:uid="{EA4353CF-FB62-4189-8E7E-0B7AA1093A9F}" name="AUGUST   Paid  9/21/23" dataDxfId="172" totalsRowDxfId="171" dataCellStyle="Normal_HUTCOUNTY '01"/>
    <tableColumn id="4" xr3:uid="{DA9D544B-0217-4DCF-9391-B40FEC19A320}" name="SEPTEMBER    Paid 10/20/23" dataDxfId="170" totalsRowDxfId="169"/>
    <tableColumn id="5" xr3:uid="{AA167EA4-3D94-4BED-8D61-1DFB27C68148}" name="OCTOBER       Paid 11/20/23" dataDxfId="168" totalsRowDxfId="167" dataCellStyle="Normal_HUTCOUNTY '01"/>
    <tableColumn id="6" xr3:uid="{BB59ABB7-2BED-4B32-917F-86F5A8287B24}" name="NOVEMBER   Paid 12/29/23" dataDxfId="166" totalsRowDxfId="165" dataCellStyle="Normal_HUTCOUNTY '01"/>
    <tableColumn id="7" xr3:uid="{2A6A21D8-D9C6-47CB-B78D-0A0D85973A4C}" name="DECEMBER   Paid 1/15/24" dataDxfId="164" totalsRowDxfId="163" dataCellStyle="Normal_HUTCOUNTY '01"/>
    <tableColumn id="8" xr3:uid="{44BF041E-B416-4FB8-BA96-5C869D03959E}" name="JANUARY    Paid 2/16/24" dataDxfId="162" totalsRowDxfId="161"/>
    <tableColumn id="9" xr3:uid="{2B5D5041-AD71-479D-B1EC-F570906AF4D6}" name="FEBRUARY   Paid 3/18/24" dataDxfId="160" totalsRowDxfId="159" dataCellStyle="Normal_HUTCOUNTY '01"/>
    <tableColumn id="10" xr3:uid="{A5F18F56-975B-4688-B00C-DEC6C2E75944}" name="MARCH          Paid 4/16/24" dataDxfId="158" totalsRowDxfId="157" dataCellStyle="Normal_HUTCOUNTY '01"/>
    <tableColumn id="11" xr3:uid="{36ABEF47-3378-4954-96A7-AF0982AE75AE}" name="APRIL            Paid 5/17/24" dataDxfId="156" totalsRowDxfId="155" dataCellStyle="Normal_HUTCOUNTY '01"/>
    <tableColumn id="12" xr3:uid="{9D06D852-C6C5-45C5-9310-DF6D5122C8EC}" name="MAY                Paid 6/17/24" dataDxfId="154" totalsRowDxfId="153" dataCellStyle="Normal_HUTCOUNTY '01"/>
    <tableColumn id="13" xr3:uid="{2BF53014-B372-43B8-BA8D-1BCA669AC774}" name="JUNE                 Paid 7/18/24 or 7/19/24" dataDxfId="152" totalsRowDxfId="151" dataCellStyle="Normal_HUTCOUNTY '01"/>
    <tableColumn id="16" xr3:uid="{45CBC31E-90E4-429F-B4FB-91CE328F0881}" name="TOTAL HUTF PAID " dataDxfId="150">
      <calculatedColumnFormula>SUM(B5:M5)</calculatedColumnFormula>
    </tableColumn>
  </tableColumns>
  <tableStyleInfo name="TableStyleLight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C95165-4454-4594-861D-25334299CADB}" name="HighwayUserTaxFundCountyPaymentsFiscalYear2023" displayName="HighwayUserTaxFundCountyPaymentsFiscalYear2023" ref="A4:N66" headerRowDxfId="149" dataDxfId="148" totalsRowDxfId="147">
  <tableColumns count="14">
    <tableColumn id="1" xr3:uid="{95736F7B-635E-45CC-B226-52EF2EC8DE45}" name="COUNTY                " totalsRowLabel="Total" dataDxfId="146" totalsRowDxfId="145"/>
    <tableColumn id="2" xr3:uid="{24D8115C-9263-47FA-8283-7F9FF275A891}" name="JULY               Paid 8/18/22" dataDxfId="144" totalsRowDxfId="143" dataCellStyle="Normal_HUTCOUNTY '01"/>
    <tableColumn id="3" xr3:uid="{0A39E42F-EEAC-4D6D-956C-68529F8F0D1F}" name="AUGUST         Paid 9/19/22" dataDxfId="142" totalsRowDxfId="141" dataCellStyle="Normal_HUTCOUNTY '01"/>
    <tableColumn id="4" xr3:uid="{732C2F4F-BB47-45A7-90F0-05315FDEA78D}" name="SEPTEMBER         Paid 10/20/22" dataDxfId="140" totalsRowDxfId="139"/>
    <tableColumn id="5" xr3:uid="{CF7A2986-2EB1-46C2-8D96-FBE6019D3CF9}" name="OCTOBER           Paid 11/18/22" dataDxfId="138" totalsRowDxfId="137" dataCellStyle="Normal_HUTCOUNTY '01"/>
    <tableColumn id="6" xr3:uid="{F6DBE203-C13F-419A-8EF6-01CBCA2A6173}" name="NOVEMBER       Paid 12/19/22" dataDxfId="136" totalsRowDxfId="135" dataCellStyle="Normal_HUTCOUNTY '01"/>
    <tableColumn id="7" xr3:uid="{26F4ABFE-3E00-40F7-B4FA-71BBFE2D7E2D}" name="DECEMBER           Paid 1/23/23" dataDxfId="134" totalsRowDxfId="133" dataCellStyle="Normal_HUTCOUNTY '01"/>
    <tableColumn id="8" xr3:uid="{09131261-1800-4E06-A6D6-451E6733C1EE}" name="JANUARY     Paid 2/21/23" dataDxfId="132" totalsRowDxfId="131"/>
    <tableColumn id="9" xr3:uid="{49402D00-9F45-4127-ACB4-2FBD45E2B718}" name="FEBRUARY        Paid 3/20/23" dataDxfId="130" totalsRowDxfId="129" dataCellStyle="Normal_HUTCOUNTY '01"/>
    <tableColumn id="10" xr3:uid="{061DDE0A-3AE0-4E40-A200-108AA683718E}" name="MARCH          Paid 4/19/23" dataDxfId="128" totalsRowDxfId="127" dataCellStyle="Normal_HUTCOUNTY '01"/>
    <tableColumn id="11" xr3:uid="{732C83E5-052F-4B2B-B550-5A9D2975A505}" name="APRIL            Paid 5/18/23" dataDxfId="126" totalsRowDxfId="125" dataCellStyle="Normal_HUTCOUNTY '01"/>
    <tableColumn id="12" xr3:uid="{AC75F63F-A76C-40AC-BA9F-1559C8D96500}" name="MAY              Paid 6/21/23" dataDxfId="124" totalsRowDxfId="123" dataCellStyle="Normal_HUTCOUNTY '01"/>
    <tableColumn id="13" xr3:uid="{08754A4F-CF2D-477D-A74A-22D1AE27929E}" name="JUNE            Paid 7/20/23" dataDxfId="122" totalsRowDxfId="121" dataCellStyle="Normal_HUTCOUNTY '01"/>
    <tableColumn id="16" xr3:uid="{57FCB182-DBF5-4709-BE1C-6F5BCC9C211C}" name="TOTAL HUTF PAID" dataDxfId="120">
      <calculatedColumnFormula>SUM(B5:M5)</calculatedColumnFormula>
    </tableColumn>
  </tableColumns>
  <tableStyleInfo name="TableStyleLight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C1F457B-2818-467E-8AF4-8EBF33052AEB}" name="HighwayUserTaxFundCountyPaymentsFiscalYear2022" displayName="HighwayUserTaxFundCountyPaymentsFiscalYear2022" ref="A4:N66" headerRowDxfId="119" dataDxfId="118" totalsRowDxfId="117">
  <tableColumns count="14">
    <tableColumn id="1" xr3:uid="{94AC8629-E239-4EF0-BB0C-E813AE773ADD}" name="COUNTY             " totalsRowLabel="Total" dataDxfId="116" totalsRowDxfId="115"/>
    <tableColumn id="2" xr3:uid="{7335B58B-FF60-4949-8971-BD6DA3885F75}" name="JULY                Paid 8/20/21" dataDxfId="114" totalsRowDxfId="113" dataCellStyle="Normal_HUTCOUNTY '01"/>
    <tableColumn id="3" xr3:uid="{E127995C-87EB-4887-B7E6-68A6A1F76CD1}" name="AUGUST        Paid 9/22/21" dataDxfId="112" totalsRowDxfId="111" dataCellStyle="Normal_HUTCOUNTY '01"/>
    <tableColumn id="4" xr3:uid="{27B86A56-183C-47EC-886A-C2ED8E8E9BDC}" name="SEPTEMBER        Paid 10/20/21" dataDxfId="110" totalsRowDxfId="109"/>
    <tableColumn id="5" xr3:uid="{239F4B79-84B4-406B-BE2C-5D494A5A48FF}" name="OCTOBER        Paid 11/18/21" dataDxfId="108" totalsRowDxfId="107" dataCellStyle="Normal_HUTCOUNTY '01"/>
    <tableColumn id="6" xr3:uid="{A1F0EEE9-CFCC-4D52-A88C-F927BC9721A0}" name="NOVEMBER      Paid 12/17/21" dataDxfId="106" totalsRowDxfId="105" dataCellStyle="Normal_HUTCOUNTY '01"/>
    <tableColumn id="7" xr3:uid="{30064269-0137-42EE-914E-A76EF31F06FE}" name="DECEMBER  Paid 1/19/22" dataDxfId="104" totalsRowDxfId="103" dataCellStyle="Normal_HUTCOUNTY '01"/>
    <tableColumn id="8" xr3:uid="{898B4E29-07AA-4936-A74B-44651819FB39}" name="JANUARY    Paid 2/17/22" dataDxfId="102" totalsRowDxfId="101"/>
    <tableColumn id="9" xr3:uid="{78E4784A-26A9-47C8-98F2-0BFA48DD7147}" name="FEBRUARY   Paid 3/15/22" dataDxfId="100" totalsRowDxfId="99" dataCellStyle="Normal_HUTCOUNTY '01"/>
    <tableColumn id="10" xr3:uid="{3975CF14-4C58-4A34-861F-ED91F1C95838}" name="MARCH           Paid 4/15/22" dataDxfId="98" totalsRowDxfId="97" dataCellStyle="Normal_HUTCOUNTY '01"/>
    <tableColumn id="11" xr3:uid="{79CA695A-95B3-46D8-9D06-68966D90622F}" name="APRIL           Paid 5/17/22" dataDxfId="96" totalsRowDxfId="95" dataCellStyle="Normal_HUTCOUNTY '01"/>
    <tableColumn id="12" xr3:uid="{4BDE8456-FE81-49DF-BAA7-B892ABDCCE2E}" name="MAY              Paid 6/16/22" dataDxfId="94" totalsRowDxfId="93" dataCellStyle="Normal_HUTCOUNTY '01"/>
    <tableColumn id="13" xr3:uid="{219F75CD-A4FB-47C2-80ED-BD301BD70F8A}" name="JUNE                 Paid 7/21/22" dataDxfId="92" totalsRowDxfId="91" dataCellStyle="Normal_HUTCOUNTY '01"/>
    <tableColumn id="16" xr3:uid="{BFF2064E-D276-41E0-8E8A-E05988580168}" name="TOTAL HUTF PAID " dataDxfId="90">
      <calculatedColumnFormula>SUM(B5:M5)</calculatedColumnFormula>
    </tableColumn>
  </tableColumns>
  <tableStyleInfo name="TableStyleLight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F1A897-2F4A-4314-83C7-F30E03F3069A}" name="HighwayUserTaxFundCountyPaymentsFiscalYear2021" displayName="HighwayUserTaxFundCountyPaymentsFiscalYear2021" ref="A5:N67" headerRowDxfId="89" dataDxfId="88" totalsRowDxfId="87">
  <tableColumns count="14">
    <tableColumn id="1" xr3:uid="{AB9625E0-2D2C-4E80-81AA-5F86F95BF95D}" name="COUNTY               " totalsRowLabel="Total" dataDxfId="86" totalsRowDxfId="85"/>
    <tableColumn id="2" xr3:uid="{5744137B-D400-4278-9EC9-F71A0070A478}" name="JULY 2020            Paid 8/21/20" dataDxfId="84" totalsRowDxfId="83" dataCellStyle="Normal_HUTCOUNTY '01"/>
    <tableColumn id="3" xr3:uid="{9FC3C6C7-2226-48B4-940C-71AD1185EE7C}" name="AUGUST         Paid 9/18/20" dataDxfId="82" totalsRowDxfId="81" dataCellStyle="Normal_HUTCOUNTY '01"/>
    <tableColumn id="4" xr3:uid="{F6D8BC57-53A3-4DBA-BFED-D4AA8FC47CE1}" name="SEPTEMBER     Paid 10/20/20" dataDxfId="80" totalsRowDxfId="79"/>
    <tableColumn id="5" xr3:uid="{8929E0CC-3432-4CB4-A9AD-DB297DB6C95A}" name="OCTOBER   Paid 11/18/20" dataDxfId="78" totalsRowDxfId="77" dataCellStyle="Normal_HUTCOUNTY '01"/>
    <tableColumn id="6" xr3:uid="{D694036F-D204-4509-97F8-B38B2741FEF5}" name="NOVEMBER   Paid 12/15/20" dataDxfId="76" totalsRowDxfId="75" dataCellStyle="Normal_HUTCOUNTY '01"/>
    <tableColumn id="7" xr3:uid="{8006556A-3698-4014-A28B-B0B957BC1580}" name="DECEMBER   Paid 1/20/21" dataDxfId="74" totalsRowDxfId="73" dataCellStyle="Normal_HUTCOUNTY '01"/>
    <tableColumn id="8" xr3:uid="{DD8C2E4F-4C8F-4B9B-99E4-029DA0FBFD89}" name="JANUARY    Paid 2/16/21" dataDxfId="72" totalsRowDxfId="71"/>
    <tableColumn id="9" xr3:uid="{94327847-DB8C-4806-A9EC-94B449305E40}" name="FEBRUARY   Paid 3/16/21" dataDxfId="70" totalsRowDxfId="69" dataCellStyle="Normal_HUTCOUNTY '01"/>
    <tableColumn id="10" xr3:uid="{7C22C86E-FE69-482F-88DD-4D22F1130E8A}" name="MARCH               Paid 4/16/21" dataDxfId="68" totalsRowDxfId="67" dataCellStyle="Normal_HUTCOUNTY '01"/>
    <tableColumn id="11" xr3:uid="{4AAF872A-EA2A-436C-ABDF-3E45A7604C41}" name="APRIL             Paid 5/18/21" dataDxfId="66" totalsRowDxfId="65" dataCellStyle="Normal_HUTCOUNTY '01"/>
    <tableColumn id="12" xr3:uid="{C6C8CB92-5E47-46E5-A951-C3C54C9E5DF2}" name="MAY              Paid 6/16/21" dataDxfId="64" totalsRowDxfId="63" dataCellStyle="Normal_HUTCOUNTY '01"/>
    <tableColumn id="13" xr3:uid="{85757EB6-4685-479B-9451-220F8934E419}" name="JUNE             Paid 7/20/21" dataDxfId="62" totalsRowDxfId="61" dataCellStyle="Normal_HUTCOUNTY '01"/>
    <tableColumn id="16" xr3:uid="{82D244AB-6FDC-4E73-912C-BBAB9B4041BD}" name="TOTAL HUTF PAID " dataDxfId="60">
      <calculatedColumnFormula>SUM(B6:M6)</calculatedColumnFormula>
    </tableColumn>
  </tableColumns>
  <tableStyleInfo name="TableStyleLight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57E18B-A292-496F-97E7-3F6E02754210}" name="HighwayUserTaxFundCountyPaymentsFiscalYear2020" displayName="HighwayUserTaxFundCountyPaymentsFiscalYear2020" ref="A4:N66" headerRowDxfId="59" dataDxfId="58" totalsRowDxfId="57">
  <tableColumns count="14">
    <tableColumn id="1" xr3:uid="{B792F6F5-99D3-4A2B-9A32-43EC77A4671D}" name="COUNTY             " totalsRowLabel="Total" dataDxfId="56" totalsRowDxfId="55"/>
    <tableColumn id="2" xr3:uid="{4AD37714-60CD-4E4C-9808-23B08BD71211}" name="JULY 2019            Paid 8/19/19" dataDxfId="54" totalsRowDxfId="53" dataCellStyle="Normal_HUTCOUNTY '01"/>
    <tableColumn id="3" xr3:uid="{3CF3A1AD-AFEB-430F-9F64-65153CE22657}" name="AUGUST       Paid 9/23/19" dataDxfId="52" totalsRowDxfId="51" dataCellStyle="Normal_HUTCOUNTY '01"/>
    <tableColumn id="4" xr3:uid="{1F78AFD1-C38C-4245-942B-3006AE963968}" name="SEPTEMBER      Paid 10/22/19" dataDxfId="50" totalsRowDxfId="49"/>
    <tableColumn id="5" xr3:uid="{3D75277A-A900-4B26-93FA-5255841B7AC8}" name="OCTOBER  Paid 11/19/19" dataDxfId="48" totalsRowDxfId="47" dataCellStyle="Normal_HUTCOUNTY '01"/>
    <tableColumn id="6" xr3:uid="{4D018243-0D6D-4651-B9D6-1C7F9FD12026}" name="NOVEMBER  Paid 12/17/19" dataDxfId="46" totalsRowDxfId="45" dataCellStyle="Normal_HUTCOUNTY '01"/>
    <tableColumn id="7" xr3:uid="{DF9621EB-2E1F-4F5E-9AB9-011E06A97496}" name="DECEMBER  Paid 1/17/20" dataDxfId="44" totalsRowDxfId="43" dataCellStyle="Normal_HUTCOUNTY '01"/>
    <tableColumn id="8" xr3:uid="{FD4AB3CD-1B6D-475F-BCBB-892774B89441}" name="JANUARY      Paid 2/20/20" dataDxfId="42" totalsRowDxfId="41"/>
    <tableColumn id="9" xr3:uid="{EC4E5DC3-F917-4F92-8881-2CE8AD395AB5}" name="FEBRUARY     Paid 3/17/20" dataDxfId="40" totalsRowDxfId="39" dataCellStyle="Normal_HUTCOUNTY '01"/>
    <tableColumn id="10" xr3:uid="{834E7425-44B2-41F1-AEC0-B59BACDCD30E}" name="MARCH          Paid 4/20/20" dataDxfId="38" totalsRowDxfId="37" dataCellStyle="Normal_HUTCOUNTY '01"/>
    <tableColumn id="11" xr3:uid="{ACE3D518-9CE0-41F9-A20B-357830D988E3}" name="APRIL           Paid 5/20/20" dataDxfId="36" totalsRowDxfId="35" dataCellStyle="Normal_HUTCOUNTY '01"/>
    <tableColumn id="12" xr3:uid="{2A2872EB-AC5E-42A5-89BB-219E5A26F74B}" name="MAY               Paid 6/16/20" dataDxfId="34" totalsRowDxfId="33" dataCellStyle="Normal_HUTCOUNTY '01"/>
    <tableColumn id="13" xr3:uid="{AC45A117-F6D2-4079-8208-E5D6013A0DE1}" name="JUNE             Paid 7/17/20" dataDxfId="32" totalsRowDxfId="31" dataCellStyle="Normal_HUTCOUNTY '01"/>
    <tableColumn id="16" xr3:uid="{039FCC93-E9B8-4DE4-A5FC-C7F74BB08813}" name="TOTAL HUTF PAID " dataDxfId="30">
      <calculatedColumnFormula>SUM(B5:M5)</calculatedColumnFormula>
    </tableColumn>
  </tableColumns>
  <tableStyleInfo name="TableStyleLight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03485D0-BA25-4CD3-B9FC-0C84CB55DCEF}" name="HighwayUserTaxFundCountyPaymentsFiscalYear2019" displayName="HighwayUserTaxFundCountyPaymentsFiscalYear2019" ref="A4:N66" headerRowDxfId="29" dataDxfId="28" totalsRowDxfId="27">
  <tableColumns count="14">
    <tableColumn id="1" xr3:uid="{9F68E2CB-D7FD-4EBB-B900-C2EE4DA5084A}" name="COUNTY              " totalsRowLabel="Total" dataDxfId="26" totalsRowDxfId="25"/>
    <tableColumn id="2" xr3:uid="{930C6B2A-9F88-4FE1-BDEF-D5F6C5654699}" name="JULY 2018        Paid 8/17/18" dataDxfId="24" totalsRowDxfId="23" dataCellStyle="Normal_HUTCOUNTY '01"/>
    <tableColumn id="3" xr3:uid="{C73F87B2-B4FB-49C9-962D-4BA2D1A4367A}" name="AUGUST     Paid 9/20/18" dataDxfId="22" totalsRowDxfId="21" dataCellStyle="Normal_HUTCOUNTY '01"/>
    <tableColumn id="4" xr3:uid="{57D19A7F-79FA-4DB5-A1B5-EBDF45907209}" name="SEPTEMBER   Paid 10/18/18" dataDxfId="20" totalsRowDxfId="19"/>
    <tableColumn id="5" xr3:uid="{15BB1071-2D4F-403F-9D81-EAEB69869679}" name="OCTOBER   Paid 11/16/18" dataDxfId="18" totalsRowDxfId="17" dataCellStyle="Normal_HUTCOUNTY '01"/>
    <tableColumn id="6" xr3:uid="{527CBEA1-C43C-4582-A5F8-8E292E18D77A}" name="NOVEMBER  Paid 12/18/18" dataDxfId="16" totalsRowDxfId="15" dataCellStyle="Normal_HUTCOUNTY '01"/>
    <tableColumn id="7" xr3:uid="{89033CE1-F153-4C2A-ACC2-D7C7A6F6D46B}" name="DECEMBER  Paid 1/18/19" dataDxfId="14" totalsRowDxfId="13" dataCellStyle="Normal_HUTCOUNTY '01"/>
    <tableColumn id="8" xr3:uid="{5A27D5D5-63AC-40C9-BF04-FAE2EFBCBF1B}" name="JANUARY  Paid 2/18/19" dataDxfId="12" totalsRowDxfId="11"/>
    <tableColumn id="9" xr3:uid="{C5EF8A02-B0C8-4023-924E-6424F830F7E3}" name="FEBRUARY   Paid 3/20/19" dataDxfId="10" totalsRowDxfId="9" dataCellStyle="Normal_HUTCOUNTY '01"/>
    <tableColumn id="10" xr3:uid="{78934144-C2B5-4CF8-BDA8-4471AD6DEDEC}" name="MARCH           Paid 4/17/19" dataDxfId="8" totalsRowDxfId="7" dataCellStyle="Normal_HUTCOUNTY '01"/>
    <tableColumn id="11" xr3:uid="{19D14C35-C616-4B7B-961A-0168507AAE87}" name="APRIL               Paid 5/17/19" dataDxfId="6" totalsRowDxfId="5" dataCellStyle="Normal_HUTCOUNTY '01"/>
    <tableColumn id="12" xr3:uid="{51337B34-68C6-44A2-BB7D-4EEA85D63B0C}" name="MAY                Paid 6/19/19" dataDxfId="4" totalsRowDxfId="3" dataCellStyle="Normal_HUTCOUNTY '01"/>
    <tableColumn id="13" xr3:uid="{E93A2336-E887-487E-8E3C-DEEAAFA072D0}" name="JUNE             Paid 7/18/19" dataDxfId="2" totalsRowDxfId="1" dataCellStyle="Normal_HUTCOUNTY '01"/>
    <tableColumn id="16" xr3:uid="{5C9B549B-4708-400E-A9F7-E16A329AFDA3}" name="TOTAL HUTF PAID " dataDxfId="0">
      <calculatedColumnFormula>SUM(B5:M5)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CAF6-678F-4C89-A99D-6D5CFDD8B9A5}">
  <dimension ref="A1:Q68"/>
  <sheetViews>
    <sheetView tabSelected="1" zoomScale="75" zoomScaleNormal="75" workbookViewId="0">
      <selection activeCell="K23" sqref="K23"/>
    </sheetView>
  </sheetViews>
  <sheetFormatPr defaultColWidth="9.140625" defaultRowHeight="15" x14ac:dyDescent="0.2"/>
  <cols>
    <col min="1" max="1" width="21.5703125" style="2" customWidth="1"/>
    <col min="2" max="2" width="22.5703125" style="33" customWidth="1"/>
    <col min="3" max="3" width="24.5703125" style="33" customWidth="1"/>
    <col min="4" max="4" width="25.85546875" style="33" customWidth="1"/>
    <col min="5" max="5" width="28" style="33" customWidth="1"/>
    <col min="6" max="6" width="28.140625" style="33" customWidth="1"/>
    <col min="7" max="7" width="25.28515625" style="33" customWidth="1"/>
    <col min="8" max="8" width="24.7109375" style="33" customWidth="1"/>
    <col min="9" max="9" width="23.42578125" style="33" customWidth="1"/>
    <col min="10" max="13" width="22.7109375" style="33" customWidth="1"/>
    <col min="14" max="14" width="32.140625" style="33" customWidth="1"/>
    <col min="15" max="15" width="25.7109375" style="2" customWidth="1"/>
    <col min="16" max="16" width="9.140625" style="2"/>
    <col min="17" max="17" width="15.140625" style="2" bestFit="1" customWidth="1"/>
    <col min="18" max="16384" width="9.140625" style="2"/>
  </cols>
  <sheetData>
    <row r="1" spans="1:17" s="26" customFormat="1" ht="33" x14ac:dyDescent="0.45">
      <c r="A1" s="34" t="s">
        <v>165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s="4" customFormat="1" ht="15.75" x14ac:dyDescent="0.25">
      <c r="A2" s="7" t="s">
        <v>164</v>
      </c>
      <c r="B2" s="30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s="4" customFormat="1" ht="15.75" x14ac:dyDescent="0.25">
      <c r="A3" s="7" t="s">
        <v>74</v>
      </c>
      <c r="B3" s="30"/>
      <c r="C3" s="30"/>
      <c r="D3" s="31"/>
      <c r="E3" s="32"/>
      <c r="F3" s="31"/>
      <c r="G3" s="31"/>
      <c r="H3" s="31"/>
      <c r="I3" s="31"/>
      <c r="J3" s="31"/>
      <c r="K3" s="31"/>
      <c r="L3" s="31"/>
      <c r="M3" s="31"/>
      <c r="N3" s="31"/>
    </row>
    <row r="4" spans="1:17" s="28" customFormat="1" ht="47.25" thickBot="1" x14ac:dyDescent="0.4">
      <c r="A4" s="35" t="s">
        <v>75</v>
      </c>
      <c r="B4" s="36" t="s">
        <v>152</v>
      </c>
      <c r="C4" s="36" t="s">
        <v>153</v>
      </c>
      <c r="D4" s="36" t="s">
        <v>154</v>
      </c>
      <c r="E4" s="36" t="s">
        <v>155</v>
      </c>
      <c r="F4" s="36" t="s">
        <v>156</v>
      </c>
      <c r="G4" s="36" t="s">
        <v>157</v>
      </c>
      <c r="H4" s="36" t="s">
        <v>158</v>
      </c>
      <c r="I4" s="36" t="s">
        <v>159</v>
      </c>
      <c r="J4" s="36" t="s">
        <v>160</v>
      </c>
      <c r="K4" s="36" t="s">
        <v>161</v>
      </c>
      <c r="L4" s="36" t="s">
        <v>162</v>
      </c>
      <c r="M4" s="36" t="s">
        <v>163</v>
      </c>
      <c r="N4" s="37" t="s">
        <v>66</v>
      </c>
    </row>
    <row r="5" spans="1:17" s="27" customFormat="1" ht="15.75" x14ac:dyDescent="0.25">
      <c r="A5" s="44" t="s">
        <v>0</v>
      </c>
      <c r="B5" s="38">
        <v>683792.29</v>
      </c>
      <c r="C5" s="39">
        <v>699599.28</v>
      </c>
      <c r="D5" s="39">
        <v>701391.8</v>
      </c>
      <c r="E5" s="40">
        <v>1502915.8800000004</v>
      </c>
      <c r="F5" s="40">
        <v>1072202.6400000001</v>
      </c>
      <c r="G5" s="40">
        <v>883146.95</v>
      </c>
      <c r="H5" s="39">
        <v>849085.61</v>
      </c>
      <c r="I5" s="40">
        <v>881083.11</v>
      </c>
      <c r="J5" s="40">
        <v>814133.49</v>
      </c>
      <c r="K5" s="40"/>
      <c r="L5" s="40"/>
      <c r="M5" s="40"/>
      <c r="N5" s="39">
        <f t="shared" ref="N5:N36" si="0">SUM(B5:J5)</f>
        <v>8087351.0500000017</v>
      </c>
    </row>
    <row r="6" spans="1:17" s="27" customFormat="1" ht="15.75" x14ac:dyDescent="0.25">
      <c r="A6" s="45" t="s">
        <v>1</v>
      </c>
      <c r="B6" s="38">
        <v>215934.41</v>
      </c>
      <c r="C6" s="39">
        <v>220926.09</v>
      </c>
      <c r="D6" s="39">
        <v>221492.15</v>
      </c>
      <c r="E6" s="40">
        <v>220443.47999999995</v>
      </c>
      <c r="F6" s="40">
        <v>193686.19</v>
      </c>
      <c r="G6" s="40">
        <v>182006.79</v>
      </c>
      <c r="H6" s="39">
        <v>174987.12</v>
      </c>
      <c r="I6" s="40">
        <v>181581.45</v>
      </c>
      <c r="J6" s="40">
        <v>167783.88</v>
      </c>
      <c r="K6" s="40"/>
      <c r="L6" s="40"/>
      <c r="M6" s="40"/>
      <c r="N6" s="39">
        <f t="shared" si="0"/>
        <v>1778841.56</v>
      </c>
    </row>
    <row r="7" spans="1:17" s="27" customFormat="1" ht="15.75" x14ac:dyDescent="0.25">
      <c r="A7" s="45" t="s">
        <v>2</v>
      </c>
      <c r="B7" s="38">
        <v>701880.81</v>
      </c>
      <c r="C7" s="39">
        <v>718105.96</v>
      </c>
      <c r="D7" s="39">
        <v>719945.89</v>
      </c>
      <c r="E7" s="40">
        <v>1928920.2</v>
      </c>
      <c r="F7" s="40">
        <v>978849.33</v>
      </c>
      <c r="G7" s="40">
        <v>651608.35</v>
      </c>
      <c r="H7" s="39">
        <v>626477.02</v>
      </c>
      <c r="I7" s="40">
        <v>650085.59</v>
      </c>
      <c r="J7" s="40">
        <v>600688.46</v>
      </c>
      <c r="K7" s="40"/>
      <c r="L7" s="40"/>
      <c r="M7" s="40"/>
      <c r="N7" s="39">
        <f t="shared" si="0"/>
        <v>7576561.6100000003</v>
      </c>
    </row>
    <row r="8" spans="1:17" s="27" customFormat="1" ht="15.75" x14ac:dyDescent="0.25">
      <c r="A8" s="45" t="s">
        <v>3</v>
      </c>
      <c r="B8" s="38">
        <v>225187.54</v>
      </c>
      <c r="C8" s="39">
        <v>230393.13</v>
      </c>
      <c r="D8" s="39">
        <v>230983.44</v>
      </c>
      <c r="E8" s="40">
        <v>64871.589999999967</v>
      </c>
      <c r="F8" s="40">
        <v>188033.81</v>
      </c>
      <c r="G8" s="40">
        <v>221141.99</v>
      </c>
      <c r="H8" s="39">
        <v>212612.95</v>
      </c>
      <c r="I8" s="40">
        <v>220625.2</v>
      </c>
      <c r="J8" s="40">
        <v>203860.86</v>
      </c>
      <c r="K8" s="40"/>
      <c r="L8" s="40"/>
      <c r="M8" s="40"/>
      <c r="N8" s="39">
        <f t="shared" si="0"/>
        <v>1797710.5099999998</v>
      </c>
    </row>
    <row r="9" spans="1:17" s="27" customFormat="1" ht="15.75" x14ac:dyDescent="0.25">
      <c r="A9" s="45" t="s">
        <v>4</v>
      </c>
      <c r="B9" s="38">
        <v>324507.34999999998</v>
      </c>
      <c r="C9" s="39">
        <v>332008.87</v>
      </c>
      <c r="D9" s="39">
        <v>332859.55</v>
      </c>
      <c r="E9" s="40">
        <v>93483.429999999935</v>
      </c>
      <c r="F9" s="40">
        <v>193967.78</v>
      </c>
      <c r="G9" s="40">
        <v>228120.78</v>
      </c>
      <c r="H9" s="39">
        <v>219322.59</v>
      </c>
      <c r="I9" s="40">
        <v>227587.68</v>
      </c>
      <c r="J9" s="40">
        <v>210294.3</v>
      </c>
      <c r="K9" s="40"/>
      <c r="L9" s="40"/>
      <c r="M9" s="40"/>
      <c r="N9" s="39">
        <f t="shared" si="0"/>
        <v>2162152.33</v>
      </c>
      <c r="Q9" s="47"/>
    </row>
    <row r="10" spans="1:17" s="27" customFormat="1" ht="15.75" x14ac:dyDescent="0.25">
      <c r="A10" s="45" t="s">
        <v>5</v>
      </c>
      <c r="B10" s="38">
        <v>162399.88</v>
      </c>
      <c r="C10" s="39">
        <v>166154.03</v>
      </c>
      <c r="D10" s="39">
        <v>166579.75</v>
      </c>
      <c r="E10" s="40">
        <v>46783.839999999967</v>
      </c>
      <c r="F10" s="40">
        <v>97267.37</v>
      </c>
      <c r="G10" s="40">
        <v>114393.79</v>
      </c>
      <c r="H10" s="39">
        <v>109981.83</v>
      </c>
      <c r="I10" s="40">
        <v>114126.46</v>
      </c>
      <c r="J10" s="40">
        <v>105454.49</v>
      </c>
      <c r="K10" s="40"/>
      <c r="L10" s="40"/>
      <c r="M10" s="40"/>
      <c r="N10" s="39">
        <f t="shared" si="0"/>
        <v>1083141.44</v>
      </c>
    </row>
    <row r="11" spans="1:17" s="27" customFormat="1" ht="15.75" x14ac:dyDescent="0.25">
      <c r="A11" s="45" t="s">
        <v>6</v>
      </c>
      <c r="B11" s="38">
        <v>447492.62</v>
      </c>
      <c r="C11" s="39">
        <v>457837.16</v>
      </c>
      <c r="D11" s="39">
        <v>459010.23</v>
      </c>
      <c r="E11" s="40">
        <v>1132680.1299999999</v>
      </c>
      <c r="F11" s="40">
        <v>687255.66</v>
      </c>
      <c r="G11" s="40">
        <v>517844.92</v>
      </c>
      <c r="H11" s="39">
        <v>497872.6</v>
      </c>
      <c r="I11" s="40">
        <v>516634.77</v>
      </c>
      <c r="J11" s="40">
        <v>477377.97</v>
      </c>
      <c r="K11" s="40"/>
      <c r="L11" s="40"/>
      <c r="M11" s="40"/>
      <c r="N11" s="39">
        <f t="shared" si="0"/>
        <v>5194006.0599999996</v>
      </c>
    </row>
    <row r="12" spans="1:17" s="27" customFormat="1" ht="15.75" x14ac:dyDescent="0.25">
      <c r="A12" s="45" t="s">
        <v>7</v>
      </c>
      <c r="B12" s="38">
        <v>267025.09999999998</v>
      </c>
      <c r="C12" s="39">
        <v>273197.83</v>
      </c>
      <c r="D12" s="39">
        <v>273897.81</v>
      </c>
      <c r="E12" s="40">
        <v>76924.060000000056</v>
      </c>
      <c r="F12" s="40">
        <v>143565.43</v>
      </c>
      <c r="G12" s="40">
        <v>168843.8</v>
      </c>
      <c r="H12" s="39">
        <v>162331.81</v>
      </c>
      <c r="I12" s="40">
        <v>168449.23</v>
      </c>
      <c r="J12" s="40">
        <v>155649.51999999999</v>
      </c>
      <c r="K12" s="40"/>
      <c r="L12" s="40"/>
      <c r="M12" s="40"/>
      <c r="N12" s="39">
        <f t="shared" si="0"/>
        <v>1689884.59</v>
      </c>
    </row>
    <row r="13" spans="1:17" s="27" customFormat="1" ht="15.75" x14ac:dyDescent="0.25">
      <c r="A13" s="45" t="s">
        <v>8</v>
      </c>
      <c r="B13" s="38">
        <v>174953.24</v>
      </c>
      <c r="C13" s="39">
        <v>178997.57</v>
      </c>
      <c r="D13" s="39">
        <v>179456.2</v>
      </c>
      <c r="E13" s="40">
        <v>50400.189999999944</v>
      </c>
      <c r="F13" s="40">
        <v>117000.18</v>
      </c>
      <c r="G13" s="40">
        <v>137601.06</v>
      </c>
      <c r="H13" s="39">
        <v>132294.04</v>
      </c>
      <c r="I13" s="40">
        <v>137279.5</v>
      </c>
      <c r="J13" s="40">
        <v>126848.24</v>
      </c>
      <c r="K13" s="40"/>
      <c r="L13" s="40"/>
      <c r="M13" s="40"/>
      <c r="N13" s="39">
        <f t="shared" si="0"/>
        <v>1234830.22</v>
      </c>
    </row>
    <row r="14" spans="1:17" s="27" customFormat="1" ht="15.75" x14ac:dyDescent="0.25">
      <c r="A14" s="45" t="s">
        <v>9</v>
      </c>
      <c r="B14" s="38">
        <v>117805.19</v>
      </c>
      <c r="C14" s="39">
        <v>120528.45</v>
      </c>
      <c r="D14" s="39">
        <v>120837.27</v>
      </c>
      <c r="E14" s="40">
        <v>33937.089999999967</v>
      </c>
      <c r="F14" s="40">
        <v>77139.23</v>
      </c>
      <c r="G14" s="40">
        <v>90721.58</v>
      </c>
      <c r="H14" s="39">
        <v>87222.61</v>
      </c>
      <c r="I14" s="40">
        <v>90509.57</v>
      </c>
      <c r="J14" s="40">
        <v>83632.14</v>
      </c>
      <c r="K14" s="40"/>
      <c r="L14" s="40"/>
      <c r="M14" s="40"/>
      <c r="N14" s="39">
        <f t="shared" si="0"/>
        <v>822333.13</v>
      </c>
    </row>
    <row r="15" spans="1:17" s="27" customFormat="1" ht="15.75" x14ac:dyDescent="0.25">
      <c r="A15" s="45" t="s">
        <v>10</v>
      </c>
      <c r="B15" s="38">
        <v>236571.2</v>
      </c>
      <c r="C15" s="39">
        <v>242039.94</v>
      </c>
      <c r="D15" s="39">
        <v>242660.09</v>
      </c>
      <c r="E15" s="40">
        <v>68150.969999999972</v>
      </c>
      <c r="F15" s="40">
        <v>143748.01999999999</v>
      </c>
      <c r="G15" s="40">
        <v>169058.55</v>
      </c>
      <c r="H15" s="39">
        <v>162538.26999999999</v>
      </c>
      <c r="I15" s="40">
        <v>168663.47</v>
      </c>
      <c r="J15" s="40">
        <v>155847.48000000001</v>
      </c>
      <c r="K15" s="40"/>
      <c r="L15" s="40"/>
      <c r="M15" s="40"/>
      <c r="N15" s="39">
        <f t="shared" si="0"/>
        <v>1589277.99</v>
      </c>
    </row>
    <row r="16" spans="1:17" s="27" customFormat="1" ht="15.75" x14ac:dyDescent="0.25">
      <c r="A16" s="45" t="s">
        <v>11</v>
      </c>
      <c r="B16" s="38">
        <v>418291.97</v>
      </c>
      <c r="C16" s="39">
        <v>427961.49</v>
      </c>
      <c r="D16" s="39">
        <v>429058.01</v>
      </c>
      <c r="E16" s="40">
        <v>120500.72999999998</v>
      </c>
      <c r="F16" s="40">
        <v>359246.91</v>
      </c>
      <c r="G16" s="40">
        <v>422501.54</v>
      </c>
      <c r="H16" s="39">
        <v>406206.44</v>
      </c>
      <c r="I16" s="40">
        <v>421514.19</v>
      </c>
      <c r="J16" s="40">
        <v>389485.19</v>
      </c>
      <c r="K16" s="40"/>
      <c r="L16" s="40"/>
      <c r="M16" s="40"/>
      <c r="N16" s="39">
        <f t="shared" si="0"/>
        <v>3394766.4699999997</v>
      </c>
    </row>
    <row r="17" spans="1:17" s="27" customFormat="1" ht="15.75" x14ac:dyDescent="0.25">
      <c r="A17" s="45" t="s">
        <v>12</v>
      </c>
      <c r="B17" s="38">
        <v>88896.97</v>
      </c>
      <c r="C17" s="39">
        <v>90951.97</v>
      </c>
      <c r="D17" s="39">
        <v>91185</v>
      </c>
      <c r="E17" s="40">
        <v>25609.260000000009</v>
      </c>
      <c r="F17" s="40">
        <v>56719.63</v>
      </c>
      <c r="G17" s="40">
        <v>66706.58</v>
      </c>
      <c r="H17" s="39">
        <v>64133.83</v>
      </c>
      <c r="I17" s="40">
        <v>66550.69</v>
      </c>
      <c r="J17" s="40">
        <v>61493.8</v>
      </c>
      <c r="K17" s="40"/>
      <c r="L17" s="40"/>
      <c r="M17" s="40"/>
      <c r="N17" s="39">
        <f t="shared" si="0"/>
        <v>612247.7300000001</v>
      </c>
      <c r="Q17" s="47"/>
    </row>
    <row r="18" spans="1:17" s="27" customFormat="1" ht="15.75" x14ac:dyDescent="0.25">
      <c r="A18" s="45" t="s">
        <v>13</v>
      </c>
      <c r="B18" s="38">
        <v>158243.28</v>
      </c>
      <c r="C18" s="39">
        <v>161901.34</v>
      </c>
      <c r="D18" s="39">
        <v>162316.16</v>
      </c>
      <c r="E18" s="40">
        <v>45586.420000000042</v>
      </c>
      <c r="F18" s="40">
        <v>98839.97</v>
      </c>
      <c r="G18" s="40">
        <v>116243.28</v>
      </c>
      <c r="H18" s="39">
        <v>111759.99</v>
      </c>
      <c r="I18" s="40">
        <v>115971.63</v>
      </c>
      <c r="J18" s="40">
        <v>107159.46</v>
      </c>
      <c r="K18" s="40"/>
      <c r="L18" s="40"/>
      <c r="M18" s="40"/>
      <c r="N18" s="39">
        <f t="shared" si="0"/>
        <v>1078021.53</v>
      </c>
    </row>
    <row r="19" spans="1:17" s="27" customFormat="1" ht="15.75" x14ac:dyDescent="0.25">
      <c r="A19" s="45" t="s">
        <v>14</v>
      </c>
      <c r="B19" s="38">
        <v>327849.34000000003</v>
      </c>
      <c r="C19" s="39">
        <v>335428.12</v>
      </c>
      <c r="D19" s="39">
        <v>336287.55</v>
      </c>
      <c r="E19" s="40">
        <v>94446.190000000177</v>
      </c>
      <c r="F19" s="40">
        <v>246865.9</v>
      </c>
      <c r="G19" s="40">
        <v>290332.96999999997</v>
      </c>
      <c r="H19" s="39">
        <v>279135.35999999999</v>
      </c>
      <c r="I19" s="40">
        <v>289654.48</v>
      </c>
      <c r="J19" s="40">
        <v>267644.92</v>
      </c>
      <c r="K19" s="40"/>
      <c r="L19" s="40"/>
      <c r="M19" s="40"/>
      <c r="N19" s="39">
        <f t="shared" si="0"/>
        <v>2467644.83</v>
      </c>
    </row>
    <row r="20" spans="1:17" s="27" customFormat="1" ht="15.75" x14ac:dyDescent="0.25">
      <c r="A20" s="45" t="s">
        <v>15</v>
      </c>
      <c r="B20" s="38" t="s">
        <v>62</v>
      </c>
      <c r="C20" s="39">
        <v>480554.99</v>
      </c>
      <c r="D20" s="39">
        <v>243645.65</v>
      </c>
      <c r="E20" s="40">
        <v>68427.760000000009</v>
      </c>
      <c r="F20" s="40">
        <v>121775.55</v>
      </c>
      <c r="G20" s="40">
        <v>143217.26</v>
      </c>
      <c r="H20" s="39">
        <v>137693.64000000001</v>
      </c>
      <c r="I20" s="40">
        <v>142882.57999999999</v>
      </c>
      <c r="J20" s="40">
        <v>132025.56</v>
      </c>
      <c r="K20" s="40"/>
      <c r="L20" s="40"/>
      <c r="M20" s="40"/>
      <c r="N20" s="39">
        <f t="shared" si="0"/>
        <v>1470222.9900000002</v>
      </c>
    </row>
    <row r="21" spans="1:17" s="27" customFormat="1" ht="15.75" x14ac:dyDescent="0.25">
      <c r="A21" s="45" t="s">
        <v>16</v>
      </c>
      <c r="B21" s="38">
        <v>383284.62</v>
      </c>
      <c r="C21" s="39">
        <v>392144.88</v>
      </c>
      <c r="D21" s="39">
        <v>393149.63</v>
      </c>
      <c r="E21" s="40">
        <v>589958.28000000026</v>
      </c>
      <c r="F21" s="40">
        <v>1136992.53</v>
      </c>
      <c r="G21" s="40">
        <v>1198443.3600000001</v>
      </c>
      <c r="H21" s="39">
        <v>1152221.6200000001</v>
      </c>
      <c r="I21" s="40">
        <v>1195642.7</v>
      </c>
      <c r="J21" s="40">
        <v>1104791.0900000001</v>
      </c>
      <c r="K21" s="40"/>
      <c r="L21" s="40"/>
      <c r="M21" s="40"/>
      <c r="N21" s="39">
        <f t="shared" si="0"/>
        <v>7546628.7100000009</v>
      </c>
    </row>
    <row r="22" spans="1:17" s="27" customFormat="1" ht="15.75" x14ac:dyDescent="0.25">
      <c r="A22" s="45" t="s">
        <v>17</v>
      </c>
      <c r="B22" s="38">
        <v>271641.21999999997</v>
      </c>
      <c r="C22" s="39">
        <v>277920.65999999997</v>
      </c>
      <c r="D22" s="39">
        <v>278632.75</v>
      </c>
      <c r="E22" s="40">
        <v>78253.870000000112</v>
      </c>
      <c r="F22" s="40">
        <v>205271.98</v>
      </c>
      <c r="G22" s="40">
        <v>241415.38</v>
      </c>
      <c r="H22" s="39">
        <v>232104.43</v>
      </c>
      <c r="I22" s="40">
        <v>240851.21</v>
      </c>
      <c r="J22" s="40">
        <v>222549.99</v>
      </c>
      <c r="K22" s="40"/>
      <c r="L22" s="40"/>
      <c r="M22" s="40"/>
      <c r="N22" s="39">
        <f t="shared" si="0"/>
        <v>2048641.4899999998</v>
      </c>
    </row>
    <row r="23" spans="1:17" s="27" customFormat="1" ht="15.75" x14ac:dyDescent="0.25">
      <c r="A23" s="45" t="s">
        <v>18</v>
      </c>
      <c r="B23" s="38">
        <v>780501.16</v>
      </c>
      <c r="C23" s="39">
        <v>798543.74</v>
      </c>
      <c r="D23" s="39">
        <v>800589.77</v>
      </c>
      <c r="E23" s="40">
        <v>2006033.92</v>
      </c>
      <c r="F23" s="40">
        <v>1609804.6800000002</v>
      </c>
      <c r="G23" s="40">
        <v>1377901.25</v>
      </c>
      <c r="H23" s="39">
        <v>1324758.1499999999</v>
      </c>
      <c r="I23" s="40">
        <v>1374681.21</v>
      </c>
      <c r="J23" s="40">
        <v>1270225.25</v>
      </c>
      <c r="K23" s="40"/>
      <c r="L23" s="40"/>
      <c r="M23" s="40"/>
      <c r="N23" s="39">
        <f t="shared" si="0"/>
        <v>11343039.129999999</v>
      </c>
    </row>
    <row r="24" spans="1:17" s="27" customFormat="1" ht="15.75" x14ac:dyDescent="0.25">
      <c r="A24" s="45" t="s">
        <v>19</v>
      </c>
      <c r="B24" s="38">
        <v>281855.18</v>
      </c>
      <c r="C24" s="39">
        <v>288370.73</v>
      </c>
      <c r="D24" s="39">
        <v>289109.59999999998</v>
      </c>
      <c r="E24" s="40">
        <v>81196.290000000154</v>
      </c>
      <c r="F24" s="40">
        <v>249123.46</v>
      </c>
      <c r="G24" s="40">
        <v>292988.03000000003</v>
      </c>
      <c r="H24" s="39">
        <v>281688.03000000003</v>
      </c>
      <c r="I24" s="40">
        <v>292303.34999999998</v>
      </c>
      <c r="J24" s="40">
        <v>270092.5</v>
      </c>
      <c r="K24" s="40"/>
      <c r="L24" s="40"/>
      <c r="M24" s="40"/>
      <c r="N24" s="39">
        <f t="shared" si="0"/>
        <v>2326727.17</v>
      </c>
    </row>
    <row r="25" spans="1:17" s="27" customFormat="1" ht="15.75" x14ac:dyDescent="0.25">
      <c r="A25" s="45" t="s">
        <v>20</v>
      </c>
      <c r="B25" s="38">
        <v>312267.3</v>
      </c>
      <c r="C25" s="39">
        <v>319485.88</v>
      </c>
      <c r="D25" s="39">
        <v>320304.46999999997</v>
      </c>
      <c r="E25" s="40">
        <v>89957.350000000093</v>
      </c>
      <c r="F25" s="40">
        <v>235840.52</v>
      </c>
      <c r="G25" s="40">
        <v>277366.28999999998</v>
      </c>
      <c r="H25" s="39">
        <v>266668.78999999998</v>
      </c>
      <c r="I25" s="40">
        <v>276718.11</v>
      </c>
      <c r="J25" s="40">
        <v>255691.51999999999</v>
      </c>
      <c r="K25" s="40"/>
      <c r="L25" s="40"/>
      <c r="M25" s="40"/>
      <c r="N25" s="39">
        <f t="shared" si="0"/>
        <v>2354300.23</v>
      </c>
    </row>
    <row r="26" spans="1:17" s="27" customFormat="1" ht="15.75" x14ac:dyDescent="0.25">
      <c r="A26" s="45" t="s">
        <v>21</v>
      </c>
      <c r="B26" s="38">
        <v>395086.02</v>
      </c>
      <c r="C26" s="39">
        <v>404219.09</v>
      </c>
      <c r="D26" s="39">
        <v>405254.78</v>
      </c>
      <c r="E26" s="40">
        <v>113815.60999999987</v>
      </c>
      <c r="F26" s="40">
        <v>296751.44</v>
      </c>
      <c r="G26" s="40">
        <v>349002.14</v>
      </c>
      <c r="H26" s="39">
        <v>335541.77</v>
      </c>
      <c r="I26" s="40">
        <v>348186.55</v>
      </c>
      <c r="J26" s="40">
        <v>321729.39</v>
      </c>
      <c r="K26" s="40"/>
      <c r="L26" s="40"/>
      <c r="M26" s="40"/>
      <c r="N26" s="39">
        <f t="shared" si="0"/>
        <v>2969586.79</v>
      </c>
    </row>
    <row r="27" spans="1:17" s="27" customFormat="1" ht="15.75" x14ac:dyDescent="0.25">
      <c r="A27" s="45" t="s">
        <v>22</v>
      </c>
      <c r="B27" s="38">
        <v>86912.66</v>
      </c>
      <c r="C27" s="39">
        <v>88921.79</v>
      </c>
      <c r="D27" s="39">
        <v>89149.62</v>
      </c>
      <c r="E27" s="40">
        <v>25037.630000000005</v>
      </c>
      <c r="F27" s="40">
        <v>49397.01</v>
      </c>
      <c r="G27" s="40">
        <v>58094.62</v>
      </c>
      <c r="H27" s="39">
        <v>55854.02</v>
      </c>
      <c r="I27" s="40">
        <v>57958.86</v>
      </c>
      <c r="J27" s="40">
        <v>53554.82</v>
      </c>
      <c r="K27" s="40"/>
      <c r="L27" s="40"/>
      <c r="M27" s="40"/>
      <c r="N27" s="39">
        <f t="shared" si="0"/>
        <v>564881.03</v>
      </c>
    </row>
    <row r="28" spans="1:17" s="27" customFormat="1" ht="15.75" x14ac:dyDescent="0.25">
      <c r="A28" s="45" t="s">
        <v>23</v>
      </c>
      <c r="B28" s="38">
        <v>363128.23</v>
      </c>
      <c r="C28" s="39">
        <v>371522.54</v>
      </c>
      <c r="D28" s="39">
        <v>372474.46</v>
      </c>
      <c r="E28" s="40">
        <v>104609.27000000002</v>
      </c>
      <c r="F28" s="40">
        <v>217777.05</v>
      </c>
      <c r="G28" s="40">
        <v>256122.29</v>
      </c>
      <c r="H28" s="39">
        <v>246244.12</v>
      </c>
      <c r="I28" s="40">
        <v>255523.75</v>
      </c>
      <c r="J28" s="40">
        <v>236107.63</v>
      </c>
      <c r="K28" s="40"/>
      <c r="L28" s="40"/>
      <c r="M28" s="40"/>
      <c r="N28" s="39">
        <f t="shared" si="0"/>
        <v>2423509.34</v>
      </c>
    </row>
    <row r="29" spans="1:17" s="27" customFormat="1" ht="15.75" x14ac:dyDescent="0.25">
      <c r="A29" s="45" t="s">
        <v>24</v>
      </c>
      <c r="B29" s="38" t="s">
        <v>62</v>
      </c>
      <c r="C29" s="39">
        <v>770823.39</v>
      </c>
      <c r="D29" s="39">
        <v>390814.3</v>
      </c>
      <c r="E29" s="40">
        <v>109760.01000000001</v>
      </c>
      <c r="F29" s="40">
        <v>229597.52</v>
      </c>
      <c r="G29" s="40">
        <v>270024.05</v>
      </c>
      <c r="H29" s="39">
        <v>259609.72</v>
      </c>
      <c r="I29" s="40">
        <v>269393.03000000003</v>
      </c>
      <c r="J29" s="40">
        <v>248923.04</v>
      </c>
      <c r="K29" s="40"/>
      <c r="L29" s="40"/>
      <c r="M29" s="40"/>
      <c r="N29" s="39">
        <f t="shared" si="0"/>
        <v>2548945.06</v>
      </c>
    </row>
    <row r="30" spans="1:17" s="27" customFormat="1" ht="15.75" x14ac:dyDescent="0.25">
      <c r="A30" s="45" t="s">
        <v>25</v>
      </c>
      <c r="B30" s="38">
        <v>118452.7</v>
      </c>
      <c r="C30" s="39">
        <v>121190.93</v>
      </c>
      <c r="D30" s="39">
        <v>121501.45</v>
      </c>
      <c r="E30" s="40">
        <v>34123.619999999995</v>
      </c>
      <c r="F30" s="40">
        <v>49352.38</v>
      </c>
      <c r="G30" s="40">
        <v>58042.13</v>
      </c>
      <c r="H30" s="39">
        <v>55803.55</v>
      </c>
      <c r="I30" s="40">
        <v>57906.49</v>
      </c>
      <c r="J30" s="40">
        <v>53506.43</v>
      </c>
      <c r="K30" s="40"/>
      <c r="L30" s="40"/>
      <c r="M30" s="40"/>
      <c r="N30" s="39">
        <f t="shared" si="0"/>
        <v>669879.68000000005</v>
      </c>
    </row>
    <row r="31" spans="1:17" s="27" customFormat="1" ht="15.75" x14ac:dyDescent="0.25">
      <c r="A31" s="45" t="s">
        <v>26</v>
      </c>
      <c r="B31" s="38">
        <v>235129.97</v>
      </c>
      <c r="C31" s="39">
        <v>240565.39</v>
      </c>
      <c r="D31" s="39">
        <v>241181.77</v>
      </c>
      <c r="E31" s="40">
        <v>67735.770000000019</v>
      </c>
      <c r="F31" s="40">
        <v>129176.1</v>
      </c>
      <c r="G31" s="40">
        <v>151920.85999999999</v>
      </c>
      <c r="H31" s="39">
        <v>146061.54999999999</v>
      </c>
      <c r="I31" s="40">
        <v>151565.82999999999</v>
      </c>
      <c r="J31" s="40">
        <v>140049.01999999999</v>
      </c>
      <c r="K31" s="40"/>
      <c r="L31" s="40"/>
      <c r="M31" s="40"/>
      <c r="N31" s="39">
        <f t="shared" si="0"/>
        <v>1503386.26</v>
      </c>
    </row>
    <row r="32" spans="1:17" s="27" customFormat="1" ht="15.75" x14ac:dyDescent="0.25">
      <c r="A32" s="45" t="s">
        <v>27</v>
      </c>
      <c r="B32" s="38">
        <v>192916.44</v>
      </c>
      <c r="C32" s="39">
        <v>197376.03</v>
      </c>
      <c r="D32" s="39">
        <v>197881.74</v>
      </c>
      <c r="E32" s="40">
        <v>55574.989999999991</v>
      </c>
      <c r="F32" s="40">
        <v>100311.35</v>
      </c>
      <c r="G32" s="40">
        <v>117973.74</v>
      </c>
      <c r="H32" s="39">
        <v>113423.71</v>
      </c>
      <c r="I32" s="40">
        <v>117698.04</v>
      </c>
      <c r="J32" s="40">
        <v>108754.69</v>
      </c>
      <c r="K32" s="40"/>
      <c r="L32" s="40"/>
      <c r="M32" s="40"/>
      <c r="N32" s="39">
        <f t="shared" si="0"/>
        <v>1201910.7299999997</v>
      </c>
    </row>
    <row r="33" spans="1:14" s="27" customFormat="1" ht="15.75" x14ac:dyDescent="0.25">
      <c r="A33" s="45" t="s">
        <v>28</v>
      </c>
      <c r="B33" s="38">
        <v>1070398.01</v>
      </c>
      <c r="C33" s="39">
        <v>1095142.04</v>
      </c>
      <c r="D33" s="39">
        <v>1097948.01</v>
      </c>
      <c r="E33" s="40">
        <v>2350329.0500000007</v>
      </c>
      <c r="F33" s="40">
        <v>1585624.01</v>
      </c>
      <c r="G33" s="40">
        <v>1274010.9099999999</v>
      </c>
      <c r="H33" s="39">
        <v>1224874.6599999999</v>
      </c>
      <c r="I33" s="40">
        <v>1271033.6499999999</v>
      </c>
      <c r="J33" s="40">
        <v>1174453.4099999999</v>
      </c>
      <c r="K33" s="40"/>
      <c r="L33" s="40"/>
      <c r="M33" s="40"/>
      <c r="N33" s="39">
        <f t="shared" si="0"/>
        <v>12143813.75</v>
      </c>
    </row>
    <row r="34" spans="1:14" s="27" customFormat="1" ht="15.75" x14ac:dyDescent="0.25">
      <c r="A34" s="45" t="s">
        <v>29</v>
      </c>
      <c r="B34" s="38" t="s">
        <v>62</v>
      </c>
      <c r="C34" s="39">
        <v>375755.81</v>
      </c>
      <c r="D34" s="39">
        <v>190511.53</v>
      </c>
      <c r="E34" s="40">
        <v>53505.060000000056</v>
      </c>
      <c r="F34" s="40">
        <v>109724.5</v>
      </c>
      <c r="G34" s="40">
        <v>129044.31</v>
      </c>
      <c r="H34" s="39">
        <v>124067.31</v>
      </c>
      <c r="I34" s="40">
        <v>128742.74</v>
      </c>
      <c r="J34" s="40">
        <v>118960.15</v>
      </c>
      <c r="K34" s="40"/>
      <c r="L34" s="40"/>
      <c r="M34" s="40"/>
      <c r="N34" s="39">
        <f t="shared" si="0"/>
        <v>1230311.4099999999</v>
      </c>
    </row>
    <row r="35" spans="1:14" s="27" customFormat="1" ht="15.75" x14ac:dyDescent="0.25">
      <c r="A35" s="45" t="s">
        <v>30</v>
      </c>
      <c r="B35" s="38">
        <v>343347.82</v>
      </c>
      <c r="C35" s="39">
        <v>351284.88</v>
      </c>
      <c r="D35" s="39">
        <v>352184.94</v>
      </c>
      <c r="E35" s="40">
        <v>98910.960000000196</v>
      </c>
      <c r="F35" s="40">
        <v>224418.21</v>
      </c>
      <c r="G35" s="40">
        <v>263932.78999999998</v>
      </c>
      <c r="H35" s="39">
        <v>253753.39</v>
      </c>
      <c r="I35" s="40">
        <v>263316</v>
      </c>
      <c r="J35" s="40">
        <v>243307.78</v>
      </c>
      <c r="K35" s="40"/>
      <c r="L35" s="40"/>
      <c r="M35" s="40"/>
      <c r="N35" s="39">
        <f t="shared" si="0"/>
        <v>2394456.77</v>
      </c>
    </row>
    <row r="36" spans="1:14" s="27" customFormat="1" ht="15.75" x14ac:dyDescent="0.25">
      <c r="A36" s="45" t="s">
        <v>31</v>
      </c>
      <c r="B36" s="38">
        <v>278074.56</v>
      </c>
      <c r="C36" s="39">
        <v>284502.71000000002</v>
      </c>
      <c r="D36" s="39">
        <v>285231.65999999997</v>
      </c>
      <c r="E36" s="40">
        <v>362978.25000000006</v>
      </c>
      <c r="F36" s="40">
        <v>339565.56</v>
      </c>
      <c r="G36" s="40">
        <v>317511.77</v>
      </c>
      <c r="H36" s="39">
        <v>305265.93</v>
      </c>
      <c r="I36" s="40">
        <v>316769.78000000003</v>
      </c>
      <c r="J36" s="40">
        <v>292699.84000000003</v>
      </c>
      <c r="K36" s="40"/>
      <c r="L36" s="40"/>
      <c r="M36" s="40"/>
      <c r="N36" s="39">
        <f t="shared" si="0"/>
        <v>2782600.0599999996</v>
      </c>
    </row>
    <row r="37" spans="1:14" s="27" customFormat="1" ht="15.75" x14ac:dyDescent="0.25">
      <c r="A37" s="45" t="s">
        <v>32</v>
      </c>
      <c r="B37" s="38">
        <v>82609.84</v>
      </c>
      <c r="C37" s="39">
        <v>84519.51</v>
      </c>
      <c r="D37" s="39">
        <v>84736.06</v>
      </c>
      <c r="E37" s="40">
        <v>23798.090000000026</v>
      </c>
      <c r="F37" s="40">
        <v>65170.45</v>
      </c>
      <c r="G37" s="40">
        <v>76645.38</v>
      </c>
      <c r="H37" s="39">
        <v>73689.31</v>
      </c>
      <c r="I37" s="40">
        <v>76466.259999999995</v>
      </c>
      <c r="J37" s="40">
        <v>70655.929999999993</v>
      </c>
      <c r="K37" s="40"/>
      <c r="L37" s="40"/>
      <c r="M37" s="40"/>
      <c r="N37" s="39">
        <f t="shared" ref="N37:N66" si="1">SUM(B37:J37)</f>
        <v>638290.83000000007</v>
      </c>
    </row>
    <row r="38" spans="1:14" s="27" customFormat="1" ht="15.75" x14ac:dyDescent="0.25">
      <c r="A38" s="45" t="s">
        <v>33</v>
      </c>
      <c r="B38" s="38">
        <v>611459.06000000006</v>
      </c>
      <c r="C38" s="39">
        <v>625593.96</v>
      </c>
      <c r="D38" s="39">
        <v>627196.86</v>
      </c>
      <c r="E38" s="40">
        <v>1267329.2800000003</v>
      </c>
      <c r="F38" s="40">
        <v>964687.28</v>
      </c>
      <c r="G38" s="40">
        <v>818834.01</v>
      </c>
      <c r="H38" s="39">
        <v>787253.1</v>
      </c>
      <c r="I38" s="40">
        <v>816920.47</v>
      </c>
      <c r="J38" s="40">
        <v>754846.29</v>
      </c>
      <c r="K38" s="40"/>
      <c r="L38" s="40"/>
      <c r="M38" s="40"/>
      <c r="N38" s="39">
        <f t="shared" si="1"/>
        <v>7274120.3099999996</v>
      </c>
    </row>
    <row r="39" spans="1:14" s="27" customFormat="1" ht="15.75" x14ac:dyDescent="0.25">
      <c r="A39" s="45" t="s">
        <v>34</v>
      </c>
      <c r="B39" s="38">
        <v>434166.43</v>
      </c>
      <c r="C39" s="39">
        <v>444202.91</v>
      </c>
      <c r="D39" s="39">
        <v>445341.05</v>
      </c>
      <c r="E39" s="40">
        <v>125073.81000000006</v>
      </c>
      <c r="F39" s="40">
        <v>246818.16</v>
      </c>
      <c r="G39" s="40">
        <v>290276.83</v>
      </c>
      <c r="H39" s="39">
        <v>279081.39</v>
      </c>
      <c r="I39" s="40">
        <v>289598.48</v>
      </c>
      <c r="J39" s="40">
        <v>267593.17</v>
      </c>
      <c r="K39" s="40"/>
      <c r="L39" s="40"/>
      <c r="M39" s="40"/>
      <c r="N39" s="39">
        <f t="shared" si="1"/>
        <v>2822152.23</v>
      </c>
    </row>
    <row r="40" spans="1:14" s="27" customFormat="1" ht="15.75" x14ac:dyDescent="0.25">
      <c r="A40" s="45" t="s">
        <v>35</v>
      </c>
      <c r="B40" s="38">
        <v>241625.96</v>
      </c>
      <c r="C40" s="39">
        <v>247211.55</v>
      </c>
      <c r="D40" s="39">
        <v>247844.96</v>
      </c>
      <c r="E40" s="40">
        <v>327005.76</v>
      </c>
      <c r="F40" s="40">
        <v>240916.46</v>
      </c>
      <c r="G40" s="40">
        <v>208862.9</v>
      </c>
      <c r="H40" s="39">
        <v>200807.45</v>
      </c>
      <c r="I40" s="40">
        <v>208374.81</v>
      </c>
      <c r="J40" s="40">
        <v>192541.33</v>
      </c>
      <c r="K40" s="40"/>
      <c r="L40" s="40"/>
      <c r="M40" s="40"/>
      <c r="N40" s="39">
        <f t="shared" si="1"/>
        <v>2115191.1799999997</v>
      </c>
    </row>
    <row r="41" spans="1:14" s="27" customFormat="1" ht="15.75" x14ac:dyDescent="0.25">
      <c r="A41" s="45" t="s">
        <v>36</v>
      </c>
      <c r="B41" s="38">
        <v>414051.82</v>
      </c>
      <c r="C41" s="39">
        <v>423623.32</v>
      </c>
      <c r="D41" s="39">
        <v>424708.73</v>
      </c>
      <c r="E41" s="40">
        <v>396706.55</v>
      </c>
      <c r="F41" s="40">
        <v>355177.68</v>
      </c>
      <c r="G41" s="40">
        <v>337447.86</v>
      </c>
      <c r="H41" s="39">
        <v>324433.12</v>
      </c>
      <c r="I41" s="40">
        <v>336659.27</v>
      </c>
      <c r="J41" s="40">
        <v>311078.02</v>
      </c>
      <c r="K41" s="40"/>
      <c r="L41" s="40"/>
      <c r="M41" s="40"/>
      <c r="N41" s="39">
        <f t="shared" si="1"/>
        <v>3323886.37</v>
      </c>
    </row>
    <row r="42" spans="1:14" s="27" customFormat="1" ht="15.75" x14ac:dyDescent="0.25">
      <c r="A42" s="45" t="s">
        <v>37</v>
      </c>
      <c r="B42" s="38">
        <v>852145.09</v>
      </c>
      <c r="C42" s="39">
        <v>871843.83999999997</v>
      </c>
      <c r="D42" s="39">
        <v>874077.68</v>
      </c>
      <c r="E42" s="40">
        <v>836044.01</v>
      </c>
      <c r="F42" s="40">
        <v>781233.25</v>
      </c>
      <c r="G42" s="40">
        <v>747922.93</v>
      </c>
      <c r="H42" s="39">
        <v>719076.93</v>
      </c>
      <c r="I42" s="40">
        <v>746175.1</v>
      </c>
      <c r="J42" s="40">
        <v>689476.54</v>
      </c>
      <c r="K42" s="40"/>
      <c r="L42" s="40"/>
      <c r="M42" s="40"/>
      <c r="N42" s="39">
        <f t="shared" si="1"/>
        <v>7117995.3699999992</v>
      </c>
    </row>
    <row r="43" spans="1:14" s="27" customFormat="1" ht="15.75" x14ac:dyDescent="0.25">
      <c r="A43" s="45" t="s">
        <v>38</v>
      </c>
      <c r="B43" s="38">
        <v>87727.27</v>
      </c>
      <c r="C43" s="39">
        <v>89755.23</v>
      </c>
      <c r="D43" s="39">
        <v>89985.2</v>
      </c>
      <c r="E43" s="40">
        <v>25272.299999999988</v>
      </c>
      <c r="F43" s="40">
        <v>41001.629999999997</v>
      </c>
      <c r="G43" s="40">
        <v>48221.02</v>
      </c>
      <c r="H43" s="39">
        <v>46361.22</v>
      </c>
      <c r="I43" s="40">
        <v>48108.33</v>
      </c>
      <c r="J43" s="40">
        <v>44452.79</v>
      </c>
      <c r="K43" s="40"/>
      <c r="L43" s="40"/>
      <c r="M43" s="40"/>
      <c r="N43" s="39">
        <f t="shared" si="1"/>
        <v>520884.99</v>
      </c>
    </row>
    <row r="44" spans="1:14" s="27" customFormat="1" ht="15.75" x14ac:dyDescent="0.25">
      <c r="A44" s="45" t="s">
        <v>39</v>
      </c>
      <c r="B44" s="38">
        <v>640868.59</v>
      </c>
      <c r="C44" s="39">
        <v>655683.32999999996</v>
      </c>
      <c r="D44" s="39">
        <v>657363.31999999995</v>
      </c>
      <c r="E44" s="40">
        <v>184620.16000000015</v>
      </c>
      <c r="F44" s="40">
        <v>298570.06</v>
      </c>
      <c r="G44" s="40">
        <v>351140.97</v>
      </c>
      <c r="H44" s="39">
        <v>337598.12</v>
      </c>
      <c r="I44" s="40">
        <v>350320.39</v>
      </c>
      <c r="J44" s="40">
        <v>323701.09000000003</v>
      </c>
      <c r="K44" s="40"/>
      <c r="L44" s="40"/>
      <c r="M44" s="40"/>
      <c r="N44" s="39">
        <f t="shared" si="1"/>
        <v>3799866.03</v>
      </c>
    </row>
    <row r="45" spans="1:14" s="27" customFormat="1" ht="15.75" x14ac:dyDescent="0.25">
      <c r="A45" s="45" t="s">
        <v>40</v>
      </c>
      <c r="B45" s="38" t="s">
        <v>62</v>
      </c>
      <c r="C45" s="39">
        <v>644261.48</v>
      </c>
      <c r="D45" s="39">
        <v>326646.28000000003</v>
      </c>
      <c r="E45" s="40">
        <v>91738.439999999944</v>
      </c>
      <c r="F45" s="40">
        <v>224650.18</v>
      </c>
      <c r="G45" s="40">
        <v>264205.61</v>
      </c>
      <c r="H45" s="39">
        <v>254015.69</v>
      </c>
      <c r="I45" s="40">
        <v>263588.18</v>
      </c>
      <c r="J45" s="40">
        <v>243559.28</v>
      </c>
      <c r="K45" s="40"/>
      <c r="L45" s="40"/>
      <c r="M45" s="40"/>
      <c r="N45" s="39">
        <f t="shared" si="1"/>
        <v>2312665.1399999997</v>
      </c>
    </row>
    <row r="46" spans="1:14" s="27" customFormat="1" ht="15.75" x14ac:dyDescent="0.25">
      <c r="A46" s="45" t="s">
        <v>41</v>
      </c>
      <c r="B46" s="38">
        <v>601015.34</v>
      </c>
      <c r="C46" s="39">
        <v>614908.81000000006</v>
      </c>
      <c r="D46" s="39">
        <v>616484.32999999996</v>
      </c>
      <c r="E46" s="40">
        <v>173139.32000000007</v>
      </c>
      <c r="F46" s="40">
        <v>391752.41</v>
      </c>
      <c r="G46" s="40">
        <v>460730.48</v>
      </c>
      <c r="H46" s="39">
        <v>442960.95</v>
      </c>
      <c r="I46" s="40">
        <v>459653.79</v>
      </c>
      <c r="J46" s="40">
        <v>424726.72</v>
      </c>
      <c r="K46" s="40"/>
      <c r="L46" s="40"/>
      <c r="M46" s="40"/>
      <c r="N46" s="39">
        <f t="shared" si="1"/>
        <v>4185372.1500000004</v>
      </c>
    </row>
    <row r="47" spans="1:14" s="27" customFormat="1" ht="15.75" x14ac:dyDescent="0.25">
      <c r="A47" s="45" t="s">
        <v>42</v>
      </c>
      <c r="B47" s="38">
        <v>249061.89</v>
      </c>
      <c r="C47" s="39">
        <v>254819.37</v>
      </c>
      <c r="D47" s="39">
        <v>255472.27</v>
      </c>
      <c r="E47" s="40">
        <v>479895.14</v>
      </c>
      <c r="F47" s="40">
        <v>330859.24</v>
      </c>
      <c r="G47" s="40">
        <v>271026.76</v>
      </c>
      <c r="H47" s="39">
        <v>260573.76</v>
      </c>
      <c r="I47" s="40">
        <v>270393.39</v>
      </c>
      <c r="J47" s="40">
        <v>249847.39</v>
      </c>
      <c r="K47" s="40"/>
      <c r="L47" s="40"/>
      <c r="M47" s="40"/>
      <c r="N47" s="39">
        <f t="shared" si="1"/>
        <v>2621949.21</v>
      </c>
    </row>
    <row r="48" spans="1:14" s="27" customFormat="1" ht="15.75" x14ac:dyDescent="0.25">
      <c r="A48" s="45" t="s">
        <v>43</v>
      </c>
      <c r="B48" s="38">
        <v>158807.24</v>
      </c>
      <c r="C48" s="39">
        <v>162478.34</v>
      </c>
      <c r="D48" s="39">
        <v>162894.64000000001</v>
      </c>
      <c r="E48" s="40">
        <v>275546.67000000004</v>
      </c>
      <c r="F48" s="40">
        <v>177021.48</v>
      </c>
      <c r="G48" s="40">
        <v>141703.32</v>
      </c>
      <c r="H48" s="39">
        <v>136238.07999999999</v>
      </c>
      <c r="I48" s="40">
        <v>141372.17000000001</v>
      </c>
      <c r="J48" s="40">
        <v>130629.92</v>
      </c>
      <c r="K48" s="40"/>
      <c r="L48" s="40"/>
      <c r="M48" s="40"/>
      <c r="N48" s="39">
        <f t="shared" si="1"/>
        <v>1486691.8599999999</v>
      </c>
    </row>
    <row r="49" spans="1:14" s="27" customFormat="1" ht="15.75" x14ac:dyDescent="0.25">
      <c r="A49" s="45" t="s">
        <v>44</v>
      </c>
      <c r="B49" s="38" t="s">
        <v>62</v>
      </c>
      <c r="C49" s="39">
        <v>203259.72</v>
      </c>
      <c r="D49" s="39">
        <v>103054.48</v>
      </c>
      <c r="E49" s="40">
        <v>28942.799999999988</v>
      </c>
      <c r="F49" s="40">
        <v>64451.46</v>
      </c>
      <c r="G49" s="40">
        <v>75799.789999999994</v>
      </c>
      <c r="H49" s="39">
        <v>72876.33</v>
      </c>
      <c r="I49" s="40">
        <v>75622.649999999994</v>
      </c>
      <c r="J49" s="40">
        <v>69876.42</v>
      </c>
      <c r="K49" s="40"/>
      <c r="L49" s="40"/>
      <c r="M49" s="40"/>
      <c r="N49" s="39">
        <f t="shared" si="1"/>
        <v>693883.65</v>
      </c>
    </row>
    <row r="50" spans="1:14" s="27" customFormat="1" ht="15.75" x14ac:dyDescent="0.25">
      <c r="A50" s="45" t="s">
        <v>45</v>
      </c>
      <c r="B50" s="38">
        <v>675019.56</v>
      </c>
      <c r="C50" s="39">
        <v>690623.76</v>
      </c>
      <c r="D50" s="39">
        <v>692393.28</v>
      </c>
      <c r="E50" s="40">
        <v>194458.29999999981</v>
      </c>
      <c r="F50" s="40">
        <v>398198.67</v>
      </c>
      <c r="G50" s="40">
        <v>468311.76</v>
      </c>
      <c r="H50" s="39">
        <v>450249.84</v>
      </c>
      <c r="I50" s="40">
        <v>467217.35</v>
      </c>
      <c r="J50" s="40">
        <v>431715.57</v>
      </c>
      <c r="K50" s="40"/>
      <c r="L50" s="40"/>
      <c r="M50" s="40"/>
      <c r="N50" s="39">
        <f t="shared" si="1"/>
        <v>4468188.09</v>
      </c>
    </row>
    <row r="51" spans="1:14" s="27" customFormat="1" ht="15.75" x14ac:dyDescent="0.25">
      <c r="A51" s="45" t="s">
        <v>46</v>
      </c>
      <c r="B51" s="38">
        <v>160749.78</v>
      </c>
      <c r="C51" s="39">
        <v>164465.76999999999</v>
      </c>
      <c r="D51" s="39">
        <v>164887.17000000001</v>
      </c>
      <c r="E51" s="40">
        <v>46308.479999999981</v>
      </c>
      <c r="F51" s="40">
        <v>99029.79</v>
      </c>
      <c r="G51" s="40">
        <v>116466.53</v>
      </c>
      <c r="H51" s="39">
        <v>111974.63</v>
      </c>
      <c r="I51" s="40">
        <v>116194.35</v>
      </c>
      <c r="J51" s="40">
        <v>107365.26</v>
      </c>
      <c r="K51" s="40"/>
      <c r="L51" s="40"/>
      <c r="M51" s="40"/>
      <c r="N51" s="39">
        <f t="shared" si="1"/>
        <v>1087441.76</v>
      </c>
    </row>
    <row r="52" spans="1:14" s="27" customFormat="1" ht="15.75" x14ac:dyDescent="0.25">
      <c r="A52" s="45" t="s">
        <v>47</v>
      </c>
      <c r="B52" s="38">
        <v>143204.32</v>
      </c>
      <c r="C52" s="39">
        <v>146514.73000000001</v>
      </c>
      <c r="D52" s="39">
        <v>146890.13</v>
      </c>
      <c r="E52" s="40">
        <v>41254.01999999996</v>
      </c>
      <c r="F52" s="40">
        <v>101413.39</v>
      </c>
      <c r="G52" s="40">
        <v>119269.82</v>
      </c>
      <c r="H52" s="39">
        <v>114669.8</v>
      </c>
      <c r="I52" s="40">
        <v>118991.1</v>
      </c>
      <c r="J52" s="40">
        <v>109949.49</v>
      </c>
      <c r="K52" s="40"/>
      <c r="L52" s="40"/>
      <c r="M52" s="40"/>
      <c r="N52" s="39">
        <f t="shared" si="1"/>
        <v>1042156.7999999999</v>
      </c>
    </row>
    <row r="53" spans="1:14" s="27" customFormat="1" ht="15.75" x14ac:dyDescent="0.25">
      <c r="A53" s="45" t="s">
        <v>48</v>
      </c>
      <c r="B53" s="38" t="s">
        <v>62</v>
      </c>
      <c r="C53" s="39">
        <v>509459.29000000004</v>
      </c>
      <c r="D53" s="39">
        <v>258300.38</v>
      </c>
      <c r="E53" s="40">
        <v>72543.530000000028</v>
      </c>
      <c r="F53" s="40">
        <v>167240.57999999999</v>
      </c>
      <c r="G53" s="40">
        <v>196687.57</v>
      </c>
      <c r="H53" s="39">
        <v>189101.7</v>
      </c>
      <c r="I53" s="40">
        <v>196227.93</v>
      </c>
      <c r="J53" s="40">
        <v>181317.44</v>
      </c>
      <c r="K53" s="40"/>
      <c r="L53" s="40"/>
      <c r="M53" s="40"/>
      <c r="N53" s="39">
        <f t="shared" si="1"/>
        <v>1770878.42</v>
      </c>
    </row>
    <row r="54" spans="1:14" s="27" customFormat="1" ht="15.75" x14ac:dyDescent="0.25">
      <c r="A54" s="45" t="s">
        <v>49</v>
      </c>
      <c r="B54" s="38" t="s">
        <v>62</v>
      </c>
      <c r="C54" s="39" t="s">
        <v>62</v>
      </c>
      <c r="D54" s="39">
        <v>1208699.28</v>
      </c>
      <c r="E54" s="40">
        <v>743118.37</v>
      </c>
      <c r="F54" s="40">
        <v>561298.5</v>
      </c>
      <c r="G54" s="40">
        <v>478166.66</v>
      </c>
      <c r="H54" s="39">
        <v>459724.66</v>
      </c>
      <c r="I54" s="40">
        <v>477049.23</v>
      </c>
      <c r="J54" s="40">
        <v>440800.36</v>
      </c>
      <c r="K54" s="40"/>
      <c r="L54" s="40"/>
      <c r="M54" s="40"/>
      <c r="N54" s="39">
        <f t="shared" si="1"/>
        <v>4368857.0600000005</v>
      </c>
    </row>
    <row r="55" spans="1:14" s="27" customFormat="1" ht="15.75" x14ac:dyDescent="0.25">
      <c r="A55" s="45" t="s">
        <v>50</v>
      </c>
      <c r="B55" s="38">
        <v>409289.48</v>
      </c>
      <c r="C55" s="39">
        <v>418750.89</v>
      </c>
      <c r="D55" s="39">
        <v>419823.82</v>
      </c>
      <c r="E55" s="40">
        <v>117907.31000000006</v>
      </c>
      <c r="F55" s="40">
        <v>236018.52</v>
      </c>
      <c r="G55" s="40">
        <v>277575.63</v>
      </c>
      <c r="H55" s="39">
        <v>266870.05</v>
      </c>
      <c r="I55" s="40">
        <v>276926.96000000002</v>
      </c>
      <c r="J55" s="40">
        <v>255884.5</v>
      </c>
      <c r="K55" s="40"/>
      <c r="L55" s="40"/>
      <c r="M55" s="40"/>
      <c r="N55" s="39">
        <f t="shared" si="1"/>
        <v>2679047.1599999997</v>
      </c>
    </row>
    <row r="56" spans="1:14" s="27" customFormat="1" ht="15.75" x14ac:dyDescent="0.25">
      <c r="A56" s="45" t="s">
        <v>51</v>
      </c>
      <c r="B56" s="38">
        <v>242879.21</v>
      </c>
      <c r="C56" s="39">
        <v>248493.77</v>
      </c>
      <c r="D56" s="39">
        <v>249130.46</v>
      </c>
      <c r="E56" s="40">
        <v>252573.02000000002</v>
      </c>
      <c r="F56" s="40">
        <v>229902.47999999998</v>
      </c>
      <c r="G56" s="40">
        <v>217549.69</v>
      </c>
      <c r="H56" s="39">
        <v>209159.2</v>
      </c>
      <c r="I56" s="40">
        <v>217041.3</v>
      </c>
      <c r="J56" s="40">
        <v>200549.29</v>
      </c>
      <c r="K56" s="40"/>
      <c r="L56" s="40"/>
      <c r="M56" s="40"/>
      <c r="N56" s="39">
        <f t="shared" si="1"/>
        <v>2067278.42</v>
      </c>
    </row>
    <row r="57" spans="1:14" s="27" customFormat="1" ht="15.75" x14ac:dyDescent="0.25">
      <c r="A57" s="45" t="s">
        <v>52</v>
      </c>
      <c r="B57" s="38">
        <v>396339.27</v>
      </c>
      <c r="C57" s="39">
        <v>405501.31</v>
      </c>
      <c r="D57" s="39">
        <v>406540.29</v>
      </c>
      <c r="E57" s="40">
        <v>114176.62999999989</v>
      </c>
      <c r="F57" s="40">
        <v>239704.87</v>
      </c>
      <c r="G57" s="40">
        <v>281911.06</v>
      </c>
      <c r="H57" s="39">
        <v>271038.27</v>
      </c>
      <c r="I57" s="40">
        <v>281252.26</v>
      </c>
      <c r="J57" s="40">
        <v>259881.14</v>
      </c>
      <c r="K57" s="40"/>
      <c r="L57" s="40"/>
      <c r="M57" s="40"/>
      <c r="N57" s="39">
        <f t="shared" si="1"/>
        <v>2656345.1</v>
      </c>
    </row>
    <row r="58" spans="1:14" s="27" customFormat="1" ht="15.75" x14ac:dyDescent="0.25">
      <c r="A58" s="45" t="s">
        <v>53</v>
      </c>
      <c r="B58" s="38" t="s">
        <v>62</v>
      </c>
      <c r="C58" s="39">
        <v>732833.69</v>
      </c>
      <c r="D58" s="39">
        <v>371553.18</v>
      </c>
      <c r="E58" s="40">
        <v>104350.53000000003</v>
      </c>
      <c r="F58" s="40">
        <v>222040.17</v>
      </c>
      <c r="G58" s="40">
        <v>261136.04</v>
      </c>
      <c r="H58" s="39">
        <v>251064.51</v>
      </c>
      <c r="I58" s="40">
        <v>260525.79</v>
      </c>
      <c r="J58" s="40">
        <v>240729.58</v>
      </c>
      <c r="K58" s="40"/>
      <c r="L58" s="40"/>
      <c r="M58" s="40"/>
      <c r="N58" s="39">
        <f t="shared" si="1"/>
        <v>2444233.4899999998</v>
      </c>
    </row>
    <row r="59" spans="1:14" s="27" customFormat="1" ht="15.75" x14ac:dyDescent="0.25">
      <c r="A59" s="45" t="s">
        <v>54</v>
      </c>
      <c r="B59" s="38" t="s">
        <v>62</v>
      </c>
      <c r="C59" s="39" t="s">
        <v>62</v>
      </c>
      <c r="D59" s="39" t="s">
        <v>62</v>
      </c>
      <c r="E59" s="40">
        <v>138772.70000000001</v>
      </c>
      <c r="F59" s="40">
        <v>28594.43</v>
      </c>
      <c r="G59" s="40">
        <v>33629.21</v>
      </c>
      <c r="H59" s="39">
        <v>32332.2</v>
      </c>
      <c r="I59" s="40">
        <v>33550.629999999997</v>
      </c>
      <c r="J59" s="40">
        <v>31001.26</v>
      </c>
      <c r="K59" s="40"/>
      <c r="L59" s="40"/>
      <c r="M59" s="40"/>
      <c r="N59" s="39">
        <f t="shared" si="1"/>
        <v>297880.43</v>
      </c>
    </row>
    <row r="60" spans="1:14" s="27" customFormat="1" ht="15.75" x14ac:dyDescent="0.25">
      <c r="A60" s="45" t="s">
        <v>55</v>
      </c>
      <c r="B60" s="38">
        <v>286220.65999999997</v>
      </c>
      <c r="C60" s="39">
        <v>292837.12</v>
      </c>
      <c r="D60" s="39">
        <v>293587.43</v>
      </c>
      <c r="E60" s="40">
        <v>82453.890000000014</v>
      </c>
      <c r="F60" s="40">
        <v>140301.72</v>
      </c>
      <c r="G60" s="40">
        <v>165005.43</v>
      </c>
      <c r="H60" s="39">
        <v>158641.48000000001</v>
      </c>
      <c r="I60" s="40">
        <v>164619.82999999999</v>
      </c>
      <c r="J60" s="40">
        <v>152111.1</v>
      </c>
      <c r="K60" s="40"/>
      <c r="L60" s="40"/>
      <c r="M60" s="40"/>
      <c r="N60" s="39">
        <f t="shared" si="1"/>
        <v>1735778.6600000001</v>
      </c>
    </row>
    <row r="61" spans="1:14" s="27" customFormat="1" ht="15.75" x14ac:dyDescent="0.25">
      <c r="A61" s="45" t="s">
        <v>56</v>
      </c>
      <c r="B61" s="38" t="s">
        <v>62</v>
      </c>
      <c r="C61" s="39">
        <v>234361.41</v>
      </c>
      <c r="D61" s="39">
        <v>118823.32</v>
      </c>
      <c r="E61" s="40">
        <v>33371.469999999972</v>
      </c>
      <c r="F61" s="40">
        <v>77829.11</v>
      </c>
      <c r="G61" s="40">
        <v>91532.92</v>
      </c>
      <c r="H61" s="39">
        <v>88002.66</v>
      </c>
      <c r="I61" s="40">
        <v>91319.02</v>
      </c>
      <c r="J61" s="40">
        <v>84380.09</v>
      </c>
      <c r="K61" s="40"/>
      <c r="L61" s="40"/>
      <c r="M61" s="40"/>
      <c r="N61" s="39">
        <f t="shared" si="1"/>
        <v>819620</v>
      </c>
    </row>
    <row r="62" spans="1:14" s="27" customFormat="1" ht="15.75" x14ac:dyDescent="0.25">
      <c r="A62" s="45" t="s">
        <v>57</v>
      </c>
      <c r="B62" s="38">
        <v>152457.46</v>
      </c>
      <c r="C62" s="39">
        <v>155981.76999999999</v>
      </c>
      <c r="D62" s="39">
        <v>156381.43</v>
      </c>
      <c r="E62" s="40">
        <v>43919.640000000014</v>
      </c>
      <c r="F62" s="40">
        <v>117857.74</v>
      </c>
      <c r="G62" s="40">
        <v>138609.62</v>
      </c>
      <c r="H62" s="39">
        <v>133263.70000000001</v>
      </c>
      <c r="I62" s="40">
        <v>138285.70000000001</v>
      </c>
      <c r="J62" s="40">
        <v>127777.98</v>
      </c>
      <c r="K62" s="40"/>
      <c r="L62" s="40"/>
      <c r="M62" s="40"/>
      <c r="N62" s="39">
        <f t="shared" si="1"/>
        <v>1164535.04</v>
      </c>
    </row>
    <row r="63" spans="1:14" s="27" customFormat="1" ht="15.75" x14ac:dyDescent="0.25">
      <c r="A63" s="45" t="s">
        <v>58</v>
      </c>
      <c r="B63" s="38">
        <v>298836.68</v>
      </c>
      <c r="C63" s="39">
        <v>305744.78000000003</v>
      </c>
      <c r="D63" s="39">
        <v>306528.15999999997</v>
      </c>
      <c r="E63" s="40">
        <v>86088.280000000144</v>
      </c>
      <c r="F63" s="40">
        <v>193754.27</v>
      </c>
      <c r="G63" s="40">
        <v>227869.68</v>
      </c>
      <c r="H63" s="39">
        <v>219081.17</v>
      </c>
      <c r="I63" s="40">
        <v>227337.16</v>
      </c>
      <c r="J63" s="40">
        <v>210062.82</v>
      </c>
      <c r="K63" s="40"/>
      <c r="L63" s="40"/>
      <c r="M63" s="40"/>
      <c r="N63" s="39">
        <f t="shared" si="1"/>
        <v>2075302.9999999998</v>
      </c>
    </row>
    <row r="64" spans="1:14" s="27" customFormat="1" ht="15.75" x14ac:dyDescent="0.25">
      <c r="A64" s="45" t="s">
        <v>59</v>
      </c>
      <c r="B64" s="38">
        <v>402292.19</v>
      </c>
      <c r="C64" s="39">
        <v>411591.84</v>
      </c>
      <c r="D64" s="39">
        <v>412646.42</v>
      </c>
      <c r="E64" s="40">
        <v>115891.55000000005</v>
      </c>
      <c r="F64" s="40">
        <v>253271.18</v>
      </c>
      <c r="G64" s="40">
        <v>297866.06</v>
      </c>
      <c r="H64" s="39">
        <v>286377.92</v>
      </c>
      <c r="I64" s="40">
        <v>297169.98</v>
      </c>
      <c r="J64" s="40">
        <v>274589.34000000003</v>
      </c>
      <c r="K64" s="40"/>
      <c r="L64" s="40"/>
      <c r="M64" s="40"/>
      <c r="N64" s="39">
        <f t="shared" si="1"/>
        <v>2751696.48</v>
      </c>
    </row>
    <row r="65" spans="1:14" s="27" customFormat="1" ht="15.75" x14ac:dyDescent="0.25">
      <c r="A65" s="45" t="s">
        <v>60</v>
      </c>
      <c r="B65" s="38">
        <v>921031.89</v>
      </c>
      <c r="C65" s="39">
        <v>942323.07</v>
      </c>
      <c r="D65" s="39">
        <v>944737.49</v>
      </c>
      <c r="E65" s="40">
        <v>1462588.7799999998</v>
      </c>
      <c r="F65" s="40">
        <v>1166375.21</v>
      </c>
      <c r="G65" s="40">
        <v>1025342.67</v>
      </c>
      <c r="H65" s="39">
        <v>985797.1</v>
      </c>
      <c r="I65" s="40">
        <v>1022946.53</v>
      </c>
      <c r="J65" s="40">
        <v>945217.34</v>
      </c>
      <c r="K65" s="40"/>
      <c r="L65" s="40"/>
      <c r="M65" s="40"/>
      <c r="N65" s="39">
        <f t="shared" si="1"/>
        <v>9416360.0800000001</v>
      </c>
    </row>
    <row r="66" spans="1:14" s="27" customFormat="1" ht="15.75" x14ac:dyDescent="0.25">
      <c r="A66" s="45" t="s">
        <v>61</v>
      </c>
      <c r="B66" s="38">
        <v>370647.74000000005</v>
      </c>
      <c r="C66" s="39">
        <v>379215.85</v>
      </c>
      <c r="D66" s="39">
        <v>380187.47</v>
      </c>
      <c r="E66" s="41">
        <v>106775.43999999994</v>
      </c>
      <c r="F66" s="40">
        <v>248142.72999999998</v>
      </c>
      <c r="G66" s="41">
        <v>291834.68</v>
      </c>
      <c r="H66" s="39">
        <v>280579.20000000001</v>
      </c>
      <c r="I66" s="40">
        <v>291152.69</v>
      </c>
      <c r="J66" s="40">
        <v>269029.24</v>
      </c>
      <c r="K66" s="40"/>
      <c r="L66" s="40"/>
      <c r="M66" s="40"/>
      <c r="N66" s="39">
        <f t="shared" si="1"/>
        <v>2617565.04</v>
      </c>
    </row>
    <row r="67" spans="1:14" s="27" customFormat="1" ht="16.5" thickBot="1" x14ac:dyDescent="0.3">
      <c r="A67" s="46" t="s">
        <v>151</v>
      </c>
      <c r="B67" s="42">
        <f>SUBTOTAL(109,HighwayUserTaxFundCountyPaymentsFiscalYear2025[JULY 2024:  Paid 8/20/24])</f>
        <v>18496333.850000005</v>
      </c>
      <c r="C67" s="42">
        <f>SUBTOTAL(109,HighwayUserTaxFundCountyPaymentsFiscalYear2025[AUGUST:  Paid 9/17/24])</f>
        <v>22875217.130000006</v>
      </c>
      <c r="D67" s="42">
        <f>SUBTOTAL(109,HighwayUserTaxFundCountyPaymentsFiscalYear2025[SEPTEMBER:  Paid 10/16/24])</f>
        <v>22184442.600000001</v>
      </c>
      <c r="E67" s="42">
        <f>SUBTOTAL(109,HighwayUserTaxFundCountyPaymentsFiscalYear2025[OCTOBER:    Paid 11/19/24])</f>
        <v>19787525.420000002</v>
      </c>
      <c r="F67" s="42">
        <f>SUBTOTAL(109,HighwayUserTaxFundCountyPaymentsFiscalYear2025[NOVEMEBER:  Paid 12/17/24])</f>
        <v>20208175.000000004</v>
      </c>
      <c r="G67" s="42">
        <f>SUBTOTAL(109,HighwayUserTaxFundCountyPaymentsFiscalYear2025[DECEMBER:  Paid 1/16/25])</f>
        <v>19818867</v>
      </c>
      <c r="H67" s="42">
        <f>SUBTOTAL(109,HighwayUserTaxFundCountyPaymentsFiscalYear2025[JANUARY:    Paid 2/19/25])</f>
        <v>19054490.000000004</v>
      </c>
      <c r="I67" s="42">
        <f>SUBTOTAL(109,HighwayUserTaxFundCountyPaymentsFiscalYear2025[FEBRUARY:   Paid 3/19/25])</f>
        <v>19772552</v>
      </c>
      <c r="J67" s="42">
        <f>SUBTOTAL(109,HighwayUserTaxFundCountyPaymentsFiscalYear2025[MARCH:   Paid 4/17/25])</f>
        <v>18270122.999999993</v>
      </c>
      <c r="K67" s="43"/>
      <c r="L67" s="43"/>
      <c r="M67" s="43"/>
      <c r="N67" s="42">
        <f>SUBTOTAL(109,HighwayUserTaxFundCountyPaymentsFiscalYear2025[TOTAL HUTF PAID])</f>
        <v>180467726.00000006</v>
      </c>
    </row>
    <row r="68" spans="1:14" ht="15.75" thickTop="1" x14ac:dyDescent="0.2"/>
  </sheetData>
  <phoneticPr fontId="43" type="noConversion"/>
  <pageMargins left="0.25" right="0.25" top="0.25" bottom="0.5" header="0.25" footer="0.25"/>
  <pageSetup paperSize="5" scale="48" orientation="landscape" r:id="rId1"/>
  <headerFooter>
    <oddFooter>&amp;CDistributed by Colorado State Treasury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6"/>
  <sheetViews>
    <sheetView topLeftCell="A7" zoomScale="75" zoomScaleNormal="75" workbookViewId="0">
      <selection activeCell="M5" sqref="M5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9" customFormat="1" ht="22.5" customHeight="1" x14ac:dyDescent="0.4">
      <c r="A1" s="8" t="s">
        <v>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4" customFormat="1" ht="15.75" x14ac:dyDescent="0.25">
      <c r="A2" s="7" t="s">
        <v>73</v>
      </c>
      <c r="B2" s="1"/>
      <c r="C2" s="1"/>
    </row>
    <row r="3" spans="1:14" s="4" customFormat="1" ht="15.75" x14ac:dyDescent="0.25">
      <c r="A3" s="7" t="s">
        <v>64</v>
      </c>
      <c r="B3" s="1"/>
      <c r="C3" s="1"/>
      <c r="E3" s="6"/>
    </row>
    <row r="4" spans="1:14" s="14" customFormat="1" ht="47.25" x14ac:dyDescent="0.2">
      <c r="A4" s="10" t="s">
        <v>76</v>
      </c>
      <c r="B4" s="11" t="s">
        <v>77</v>
      </c>
      <c r="C4" s="11" t="s">
        <v>78</v>
      </c>
      <c r="D4" s="11" t="s">
        <v>79</v>
      </c>
      <c r="E4" s="11" t="s">
        <v>80</v>
      </c>
      <c r="F4" s="11" t="s">
        <v>81</v>
      </c>
      <c r="G4" s="11" t="s">
        <v>82</v>
      </c>
      <c r="H4" s="12" t="s">
        <v>83</v>
      </c>
      <c r="I4" s="12" t="s">
        <v>84</v>
      </c>
      <c r="J4" s="12" t="s">
        <v>85</v>
      </c>
      <c r="K4" s="12" t="s">
        <v>86</v>
      </c>
      <c r="L4" s="12" t="s">
        <v>87</v>
      </c>
      <c r="M4" s="12" t="s">
        <v>88</v>
      </c>
      <c r="N4" s="13" t="s">
        <v>67</v>
      </c>
    </row>
    <row r="5" spans="1:14" s="15" customFormat="1" x14ac:dyDescent="0.2">
      <c r="A5" s="15" t="s">
        <v>0</v>
      </c>
      <c r="B5" s="19">
        <v>782528.58</v>
      </c>
      <c r="C5" s="19">
        <v>639820.64</v>
      </c>
      <c r="D5" s="20">
        <v>687377.54</v>
      </c>
      <c r="E5" s="20">
        <v>1498146.8800000006</v>
      </c>
      <c r="F5" s="19">
        <v>1009516.65</v>
      </c>
      <c r="G5" s="21">
        <v>775110.48</v>
      </c>
      <c r="H5" s="20">
        <v>751164.71</v>
      </c>
      <c r="I5" s="20">
        <v>866483.43</v>
      </c>
      <c r="J5" s="19">
        <v>828590.16</v>
      </c>
      <c r="K5" s="19">
        <v>811137.64</v>
      </c>
      <c r="L5" s="19">
        <v>921162.27</v>
      </c>
      <c r="M5" s="20">
        <v>901221.29</v>
      </c>
      <c r="N5" s="20">
        <f t="shared" ref="N5:N36" si="0">SUM(B5:M5)</f>
        <v>10472260.27</v>
      </c>
    </row>
    <row r="6" spans="1:14" s="15" customFormat="1" x14ac:dyDescent="0.2">
      <c r="A6" s="15" t="s">
        <v>1</v>
      </c>
      <c r="B6" s="19">
        <v>247114.29</v>
      </c>
      <c r="C6" s="19">
        <v>202048.62</v>
      </c>
      <c r="D6" s="20">
        <v>217066.59</v>
      </c>
      <c r="E6" s="20">
        <v>215011.12999999998</v>
      </c>
      <c r="F6" s="19">
        <v>182929.47</v>
      </c>
      <c r="G6" s="21">
        <v>160232.88</v>
      </c>
      <c r="H6" s="20">
        <v>155282.75</v>
      </c>
      <c r="I6" s="20">
        <v>179121.74</v>
      </c>
      <c r="J6" s="19">
        <v>171288.34</v>
      </c>
      <c r="K6" s="19">
        <v>167680.51</v>
      </c>
      <c r="L6" s="19">
        <v>190425.09</v>
      </c>
      <c r="M6" s="20">
        <v>186302.84</v>
      </c>
      <c r="N6" s="20">
        <f t="shared" si="0"/>
        <v>2274504.25</v>
      </c>
    </row>
    <row r="7" spans="1:14" s="15" customFormat="1" x14ac:dyDescent="0.2">
      <c r="A7" s="15" t="s">
        <v>2</v>
      </c>
      <c r="B7" s="19">
        <v>803229.01</v>
      </c>
      <c r="C7" s="19">
        <v>656745.97</v>
      </c>
      <c r="D7" s="20">
        <v>705560.91</v>
      </c>
      <c r="E7" s="20">
        <v>1929991.9</v>
      </c>
      <c r="F7" s="19">
        <v>921753.62</v>
      </c>
      <c r="G7" s="21">
        <v>572930.66</v>
      </c>
      <c r="H7" s="20">
        <v>555230.91</v>
      </c>
      <c r="I7" s="20">
        <v>640469.89</v>
      </c>
      <c r="J7" s="19">
        <v>612460.69999999995</v>
      </c>
      <c r="K7" s="19">
        <v>599560.49</v>
      </c>
      <c r="L7" s="19">
        <v>680886.3</v>
      </c>
      <c r="M7" s="20">
        <v>666146.73</v>
      </c>
      <c r="N7" s="20">
        <f t="shared" si="0"/>
        <v>9344967.0900000017</v>
      </c>
    </row>
    <row r="8" spans="1:14" s="15" customFormat="1" x14ac:dyDescent="0.2">
      <c r="A8" s="15" t="s">
        <v>3</v>
      </c>
      <c r="B8" s="19" t="s">
        <v>62</v>
      </c>
      <c r="C8" s="19">
        <v>468410.27</v>
      </c>
      <c r="D8" s="20">
        <v>226368.25</v>
      </c>
      <c r="E8" s="20">
        <v>56657.180000000051</v>
      </c>
      <c r="F8" s="19">
        <v>177932.94</v>
      </c>
      <c r="G8" s="21">
        <v>194684.77</v>
      </c>
      <c r="H8" s="20">
        <v>188670.3</v>
      </c>
      <c r="I8" s="20">
        <v>217634.94</v>
      </c>
      <c r="J8" s="19">
        <v>208117.28</v>
      </c>
      <c r="K8" s="19">
        <v>203733.72</v>
      </c>
      <c r="L8" s="19">
        <v>231368.65</v>
      </c>
      <c r="M8" s="20">
        <v>226360.06</v>
      </c>
      <c r="N8" s="20">
        <f t="shared" si="0"/>
        <v>2399938.3600000003</v>
      </c>
    </row>
    <row r="9" spans="1:14" s="15" customFormat="1" x14ac:dyDescent="0.2">
      <c r="A9" s="15" t="s">
        <v>4</v>
      </c>
      <c r="B9" s="19">
        <v>371364.64</v>
      </c>
      <c r="C9" s="19">
        <v>303639.71999999997</v>
      </c>
      <c r="D9" s="20">
        <v>326208.8</v>
      </c>
      <c r="E9" s="20">
        <v>81646.040000000037</v>
      </c>
      <c r="F9" s="19">
        <v>184012.75</v>
      </c>
      <c r="G9" s="21">
        <v>201336.97</v>
      </c>
      <c r="H9" s="20">
        <v>195116.99</v>
      </c>
      <c r="I9" s="20">
        <v>225071.33</v>
      </c>
      <c r="J9" s="19">
        <v>215228.46</v>
      </c>
      <c r="K9" s="19">
        <v>210695.12</v>
      </c>
      <c r="L9" s="19">
        <v>239274.3</v>
      </c>
      <c r="M9" s="20">
        <v>234094.58</v>
      </c>
      <c r="N9" s="20">
        <f t="shared" si="0"/>
        <v>2787689.7</v>
      </c>
    </row>
    <row r="10" spans="1:14" s="15" customFormat="1" x14ac:dyDescent="0.2">
      <c r="A10" s="15" t="s">
        <v>5</v>
      </c>
      <c r="B10" s="19" t="s">
        <v>62</v>
      </c>
      <c r="C10" s="19" t="s">
        <v>62</v>
      </c>
      <c r="D10" s="20">
        <v>501057.69000000006</v>
      </c>
      <c r="E10" s="20">
        <v>40859.809999999939</v>
      </c>
      <c r="F10" s="19">
        <v>92285.19</v>
      </c>
      <c r="G10" s="21">
        <v>100973.55</v>
      </c>
      <c r="H10" s="20">
        <v>97854.14</v>
      </c>
      <c r="I10" s="20">
        <v>112876.69</v>
      </c>
      <c r="J10" s="19">
        <v>107940.34</v>
      </c>
      <c r="K10" s="19">
        <v>105666.8</v>
      </c>
      <c r="L10" s="19">
        <v>119999.7</v>
      </c>
      <c r="M10" s="20">
        <v>117401.99</v>
      </c>
      <c r="N10" s="20">
        <f t="shared" si="0"/>
        <v>1396915.9000000001</v>
      </c>
    </row>
    <row r="11" spans="1:14" s="15" customFormat="1" x14ac:dyDescent="0.2">
      <c r="A11" s="15" t="s">
        <v>6</v>
      </c>
      <c r="B11" s="19">
        <v>512108.39</v>
      </c>
      <c r="C11" s="19">
        <v>418716.35</v>
      </c>
      <c r="D11" s="20">
        <v>449838.91</v>
      </c>
      <c r="E11" s="20">
        <v>1131862.9699999997</v>
      </c>
      <c r="F11" s="19">
        <v>649341.58000000007</v>
      </c>
      <c r="G11" s="21">
        <v>457253.17</v>
      </c>
      <c r="H11" s="20">
        <v>443127.09</v>
      </c>
      <c r="I11" s="20">
        <v>511155.9</v>
      </c>
      <c r="J11" s="19">
        <v>488801.91</v>
      </c>
      <c r="K11" s="19">
        <v>478506.31</v>
      </c>
      <c r="L11" s="19">
        <v>543412.04</v>
      </c>
      <c r="M11" s="20">
        <v>531648.46</v>
      </c>
      <c r="N11" s="20">
        <f t="shared" si="0"/>
        <v>6615773.0799999991</v>
      </c>
    </row>
    <row r="12" spans="1:14" s="15" customFormat="1" x14ac:dyDescent="0.2">
      <c r="A12" s="15" t="s">
        <v>7</v>
      </c>
      <c r="B12" s="19">
        <v>305582.23</v>
      </c>
      <c r="C12" s="19">
        <v>249853.9</v>
      </c>
      <c r="D12" s="20">
        <v>268425.15999999997</v>
      </c>
      <c r="E12" s="20">
        <v>67183.510000000009</v>
      </c>
      <c r="F12" s="19">
        <v>138643.13</v>
      </c>
      <c r="G12" s="21">
        <v>151695.95000000001</v>
      </c>
      <c r="H12" s="20">
        <v>147009.54999999999</v>
      </c>
      <c r="I12" s="20">
        <v>169578.44</v>
      </c>
      <c r="J12" s="19">
        <v>162162.39000000001</v>
      </c>
      <c r="K12" s="19">
        <v>158746.78</v>
      </c>
      <c r="L12" s="19">
        <v>180279.57</v>
      </c>
      <c r="M12" s="20">
        <v>176376.95</v>
      </c>
      <c r="N12" s="20">
        <f t="shared" si="0"/>
        <v>2175537.5600000005</v>
      </c>
    </row>
    <row r="13" spans="1:14" s="15" customFormat="1" x14ac:dyDescent="0.2">
      <c r="A13" s="15" t="s">
        <v>8</v>
      </c>
      <c r="B13" s="19">
        <v>200215.64</v>
      </c>
      <c r="C13" s="19">
        <v>163702.76999999999</v>
      </c>
      <c r="D13" s="20">
        <v>175870.55</v>
      </c>
      <c r="E13" s="20">
        <v>44018.239999999991</v>
      </c>
      <c r="F13" s="19">
        <v>110799</v>
      </c>
      <c r="G13" s="21">
        <v>121230.38</v>
      </c>
      <c r="H13" s="20">
        <v>117485.17</v>
      </c>
      <c r="I13" s="20">
        <v>135521.47</v>
      </c>
      <c r="J13" s="19">
        <v>129594.81</v>
      </c>
      <c r="K13" s="19">
        <v>126865.17</v>
      </c>
      <c r="L13" s="19">
        <v>144073.46</v>
      </c>
      <c r="M13" s="20">
        <v>140954.60999999999</v>
      </c>
      <c r="N13" s="20">
        <f t="shared" si="0"/>
        <v>1610331.27</v>
      </c>
    </row>
    <row r="14" spans="1:14" s="15" customFormat="1" x14ac:dyDescent="0.2">
      <c r="A14" s="15" t="s">
        <v>9</v>
      </c>
      <c r="B14" s="19">
        <v>134815.69</v>
      </c>
      <c r="C14" s="19">
        <v>110229.66</v>
      </c>
      <c r="D14" s="20">
        <v>118422.87</v>
      </c>
      <c r="E14" s="20">
        <v>29639.780000000028</v>
      </c>
      <c r="F14" s="19">
        <v>73924.33</v>
      </c>
      <c r="G14" s="21">
        <v>80884.070000000007</v>
      </c>
      <c r="H14" s="20">
        <v>78385.289999999994</v>
      </c>
      <c r="I14" s="20">
        <v>90418.99</v>
      </c>
      <c r="J14" s="19">
        <v>86464.77</v>
      </c>
      <c r="K14" s="19">
        <v>84643.57</v>
      </c>
      <c r="L14" s="19">
        <v>96124.82</v>
      </c>
      <c r="M14" s="20">
        <v>94043.95</v>
      </c>
      <c r="N14" s="20">
        <f t="shared" si="0"/>
        <v>1077997.79</v>
      </c>
    </row>
    <row r="15" spans="1:14" s="15" customFormat="1" x14ac:dyDescent="0.2">
      <c r="A15" s="15" t="s">
        <v>10</v>
      </c>
      <c r="B15" s="19">
        <v>270730.94</v>
      </c>
      <c r="C15" s="19">
        <v>221358.36</v>
      </c>
      <c r="D15" s="20">
        <v>237811.59</v>
      </c>
      <c r="E15" s="20">
        <v>59521.309999999939</v>
      </c>
      <c r="F15" s="19">
        <v>136726.01999999999</v>
      </c>
      <c r="G15" s="21">
        <v>149598.35</v>
      </c>
      <c r="H15" s="20">
        <v>144976.75</v>
      </c>
      <c r="I15" s="20">
        <v>167233.57</v>
      </c>
      <c r="J15" s="19">
        <v>159920.07</v>
      </c>
      <c r="K15" s="19">
        <v>156551.67999999999</v>
      </c>
      <c r="L15" s="19">
        <v>177786.73</v>
      </c>
      <c r="M15" s="20">
        <v>173938.07</v>
      </c>
      <c r="N15" s="20">
        <f t="shared" si="0"/>
        <v>2056153.4400000002</v>
      </c>
    </row>
    <row r="16" spans="1:14" s="15" customFormat="1" x14ac:dyDescent="0.2">
      <c r="A16" s="15" t="s">
        <v>11</v>
      </c>
      <c r="B16" s="19">
        <v>478691.31</v>
      </c>
      <c r="C16" s="19">
        <v>391393.47</v>
      </c>
      <c r="D16" s="20">
        <v>420485.16</v>
      </c>
      <c r="E16" s="20">
        <v>105242.26000000001</v>
      </c>
      <c r="F16" s="19">
        <v>334037.09999999998</v>
      </c>
      <c r="G16" s="21">
        <v>365485.65</v>
      </c>
      <c r="H16" s="20">
        <v>354194.57</v>
      </c>
      <c r="I16" s="20">
        <v>408570.48</v>
      </c>
      <c r="J16" s="19">
        <v>390702.77</v>
      </c>
      <c r="K16" s="19">
        <v>382473.43</v>
      </c>
      <c r="L16" s="19">
        <v>434353.04</v>
      </c>
      <c r="M16" s="20">
        <v>424950.33</v>
      </c>
      <c r="N16" s="20">
        <f t="shared" si="0"/>
        <v>4490579.5699999994</v>
      </c>
    </row>
    <row r="17" spans="1:14" s="15" customFormat="1" x14ac:dyDescent="0.2">
      <c r="A17" s="15" t="s">
        <v>12</v>
      </c>
      <c r="B17" s="19">
        <v>101733.26</v>
      </c>
      <c r="C17" s="19">
        <v>83180.399999999994</v>
      </c>
      <c r="D17" s="20">
        <v>89363.07</v>
      </c>
      <c r="E17" s="20">
        <v>22366.47000000003</v>
      </c>
      <c r="F17" s="19">
        <v>53677.85</v>
      </c>
      <c r="G17" s="21">
        <v>58731.45</v>
      </c>
      <c r="H17" s="20">
        <v>56917.04</v>
      </c>
      <c r="I17" s="20">
        <v>65654.94</v>
      </c>
      <c r="J17" s="19">
        <v>62783.7</v>
      </c>
      <c r="K17" s="19">
        <v>61461.29</v>
      </c>
      <c r="L17" s="19">
        <v>69798.05</v>
      </c>
      <c r="M17" s="20">
        <v>68287.09</v>
      </c>
      <c r="N17" s="20">
        <f t="shared" si="0"/>
        <v>793954.61</v>
      </c>
    </row>
    <row r="18" spans="1:14" s="15" customFormat="1" x14ac:dyDescent="0.2">
      <c r="A18" s="15" t="s">
        <v>13</v>
      </c>
      <c r="B18" s="19">
        <v>181092.85</v>
      </c>
      <c r="C18" s="19">
        <v>148067.35999999999</v>
      </c>
      <c r="D18" s="20">
        <v>159072.98000000001</v>
      </c>
      <c r="E18" s="20">
        <v>39814.010000000126</v>
      </c>
      <c r="F18" s="19">
        <v>93566.32</v>
      </c>
      <c r="G18" s="21">
        <v>102375.3</v>
      </c>
      <c r="H18" s="20">
        <v>99212.58</v>
      </c>
      <c r="I18" s="20">
        <v>114443.69</v>
      </c>
      <c r="J18" s="19">
        <v>109438.81</v>
      </c>
      <c r="K18" s="19">
        <v>107133.71</v>
      </c>
      <c r="L18" s="19">
        <v>121665.58</v>
      </c>
      <c r="M18" s="20">
        <v>119031.81</v>
      </c>
      <c r="N18" s="20">
        <f t="shared" si="0"/>
        <v>1394915.0000000002</v>
      </c>
    </row>
    <row r="19" spans="1:14" s="15" customFormat="1" x14ac:dyDescent="0.2">
      <c r="A19" s="15" t="s">
        <v>14</v>
      </c>
      <c r="B19" s="19">
        <v>375189.19</v>
      </c>
      <c r="C19" s="19">
        <v>306766.8</v>
      </c>
      <c r="D19" s="20">
        <v>329568.32</v>
      </c>
      <c r="E19" s="20">
        <v>82486.89000000013</v>
      </c>
      <c r="F19" s="19">
        <v>233946.41</v>
      </c>
      <c r="G19" s="21">
        <v>255971.74</v>
      </c>
      <c r="H19" s="20">
        <v>248063.91</v>
      </c>
      <c r="I19" s="20">
        <v>286146.65000000002</v>
      </c>
      <c r="J19" s="19">
        <v>273632.81</v>
      </c>
      <c r="K19" s="19">
        <v>267869.31</v>
      </c>
      <c r="L19" s="19">
        <v>304203.74</v>
      </c>
      <c r="M19" s="20">
        <v>297618.45</v>
      </c>
      <c r="N19" s="20">
        <f t="shared" si="0"/>
        <v>3261464.2200000007</v>
      </c>
    </row>
    <row r="20" spans="1:14" s="15" customFormat="1" x14ac:dyDescent="0.2">
      <c r="A20" s="15" t="s">
        <v>15</v>
      </c>
      <c r="B20" s="19">
        <v>271830.5</v>
      </c>
      <c r="C20" s="19">
        <v>222257.39</v>
      </c>
      <c r="D20" s="20">
        <v>238777.45</v>
      </c>
      <c r="E20" s="20">
        <v>59763.059999999939</v>
      </c>
      <c r="F20" s="19">
        <v>115376.13</v>
      </c>
      <c r="G20" s="21">
        <v>126238.43</v>
      </c>
      <c r="H20" s="20">
        <v>122338.5</v>
      </c>
      <c r="I20" s="20">
        <v>141119.89000000001</v>
      </c>
      <c r="J20" s="19">
        <v>134948.4</v>
      </c>
      <c r="K20" s="19">
        <v>132106</v>
      </c>
      <c r="L20" s="19">
        <v>150025.17000000001</v>
      </c>
      <c r="M20" s="20">
        <v>146777.48000000001</v>
      </c>
      <c r="N20" s="20">
        <f t="shared" si="0"/>
        <v>1861558.4</v>
      </c>
    </row>
    <row r="21" spans="1:14" s="15" customFormat="1" x14ac:dyDescent="0.2">
      <c r="A21" s="15" t="s">
        <v>16</v>
      </c>
      <c r="B21" s="19">
        <v>438629.06</v>
      </c>
      <c r="C21" s="19">
        <v>358637.28</v>
      </c>
      <c r="D21" s="20">
        <v>385294.25</v>
      </c>
      <c r="E21" s="20">
        <v>583384.92000000016</v>
      </c>
      <c r="F21" s="19">
        <v>1051525.1500000001</v>
      </c>
      <c r="G21" s="21">
        <v>1029548.08</v>
      </c>
      <c r="H21" s="20">
        <v>997741.87</v>
      </c>
      <c r="I21" s="20">
        <v>1150915.08</v>
      </c>
      <c r="J21" s="19">
        <v>1100582.98</v>
      </c>
      <c r="K21" s="19">
        <v>1077401.49</v>
      </c>
      <c r="L21" s="19">
        <v>1223542.79</v>
      </c>
      <c r="M21" s="20">
        <v>1197056</v>
      </c>
      <c r="N21" s="20">
        <f t="shared" si="0"/>
        <v>10594258.949999999</v>
      </c>
    </row>
    <row r="22" spans="1:14" s="15" customFormat="1" x14ac:dyDescent="0.2">
      <c r="A22" s="15" t="s">
        <v>17</v>
      </c>
      <c r="B22" s="19">
        <v>310864.90000000002</v>
      </c>
      <c r="C22" s="19">
        <v>254173.18</v>
      </c>
      <c r="D22" s="20">
        <v>273065.49</v>
      </c>
      <c r="E22" s="20">
        <v>68344.929999999935</v>
      </c>
      <c r="F22" s="19">
        <v>194686.39</v>
      </c>
      <c r="G22" s="21">
        <v>213015.51</v>
      </c>
      <c r="H22" s="20">
        <v>206434.74</v>
      </c>
      <c r="I22" s="20">
        <v>238126.58</v>
      </c>
      <c r="J22" s="19">
        <v>227712.77</v>
      </c>
      <c r="K22" s="19">
        <v>222916.47</v>
      </c>
      <c r="L22" s="19">
        <v>253153.39</v>
      </c>
      <c r="M22" s="20">
        <v>247673.22</v>
      </c>
      <c r="N22" s="20">
        <f t="shared" si="0"/>
        <v>2710167.5700000008</v>
      </c>
    </row>
    <row r="23" spans="1:14" s="15" customFormat="1" x14ac:dyDescent="0.2">
      <c r="A23" s="15" t="s">
        <v>18</v>
      </c>
      <c r="B23" s="19">
        <v>893201.75</v>
      </c>
      <c r="C23" s="19">
        <v>730310.59</v>
      </c>
      <c r="D23" s="20">
        <v>784593.48</v>
      </c>
      <c r="E23" s="20">
        <v>2005079.09</v>
      </c>
      <c r="F23" s="19">
        <v>1527092.7</v>
      </c>
      <c r="G23" s="21">
        <v>1221520.58</v>
      </c>
      <c r="H23" s="20">
        <v>1183783.7</v>
      </c>
      <c r="I23" s="20">
        <v>1365518.03</v>
      </c>
      <c r="J23" s="19">
        <v>1305800.8600000001</v>
      </c>
      <c r="K23" s="19">
        <v>1278296.8799999999</v>
      </c>
      <c r="L23" s="19">
        <v>1451688.11</v>
      </c>
      <c r="M23" s="20">
        <v>1420262.51</v>
      </c>
      <c r="N23" s="20">
        <f t="shared" si="0"/>
        <v>15167148.279999999</v>
      </c>
    </row>
    <row r="24" spans="1:14" s="15" customFormat="1" x14ac:dyDescent="0.2">
      <c r="A24" s="15" t="s">
        <v>19</v>
      </c>
      <c r="B24" s="19">
        <v>322553.71000000002</v>
      </c>
      <c r="C24" s="19">
        <v>263730.33</v>
      </c>
      <c r="D24" s="20">
        <v>283333.01</v>
      </c>
      <c r="E24" s="20">
        <v>70914.75</v>
      </c>
      <c r="F24" s="19">
        <v>235338.61</v>
      </c>
      <c r="G24" s="21">
        <v>257495.01</v>
      </c>
      <c r="H24" s="20">
        <v>249540.12</v>
      </c>
      <c r="I24" s="20">
        <v>287849.49</v>
      </c>
      <c r="J24" s="19">
        <v>275261.18</v>
      </c>
      <c r="K24" s="19">
        <v>269463.38</v>
      </c>
      <c r="L24" s="19">
        <v>306014.03000000003</v>
      </c>
      <c r="M24" s="20">
        <v>299389.56</v>
      </c>
      <c r="N24" s="20">
        <f t="shared" si="0"/>
        <v>3120883.18</v>
      </c>
    </row>
    <row r="25" spans="1:14" s="15" customFormat="1" x14ac:dyDescent="0.2">
      <c r="A25" s="15" t="s">
        <v>20</v>
      </c>
      <c r="B25" s="19">
        <v>357357.19</v>
      </c>
      <c r="C25" s="19">
        <v>292186.78000000003</v>
      </c>
      <c r="D25" s="20">
        <v>313904.58</v>
      </c>
      <c r="E25" s="20">
        <v>78566.449999999953</v>
      </c>
      <c r="F25" s="19">
        <v>224684.47</v>
      </c>
      <c r="G25" s="21">
        <v>245837.81</v>
      </c>
      <c r="H25" s="20">
        <v>238243.05</v>
      </c>
      <c r="I25" s="20">
        <v>274818.09000000003</v>
      </c>
      <c r="J25" s="19">
        <v>262799.68</v>
      </c>
      <c r="K25" s="19">
        <v>257264.35</v>
      </c>
      <c r="L25" s="19">
        <v>292160.3</v>
      </c>
      <c r="M25" s="20">
        <v>285835.71999999997</v>
      </c>
      <c r="N25" s="20">
        <f t="shared" si="0"/>
        <v>3123658.4699999997</v>
      </c>
    </row>
    <row r="26" spans="1:14" s="15" customFormat="1" x14ac:dyDescent="0.2">
      <c r="A26" s="15" t="s">
        <v>21</v>
      </c>
      <c r="B26" s="19">
        <v>452134.53</v>
      </c>
      <c r="C26" s="19">
        <v>369679.79</v>
      </c>
      <c r="D26" s="20">
        <v>397157.54</v>
      </c>
      <c r="E26" s="20">
        <v>99403.639999999898</v>
      </c>
      <c r="F26" s="19">
        <v>280726.49</v>
      </c>
      <c r="G26" s="21">
        <v>307156.02</v>
      </c>
      <c r="H26" s="20">
        <v>297666.93</v>
      </c>
      <c r="I26" s="20">
        <v>343364.72</v>
      </c>
      <c r="J26" s="19">
        <v>328348.61</v>
      </c>
      <c r="K26" s="19">
        <v>321432.63</v>
      </c>
      <c r="L26" s="19">
        <v>365032.52</v>
      </c>
      <c r="M26" s="20">
        <v>357130.43</v>
      </c>
      <c r="N26" s="20">
        <f t="shared" si="0"/>
        <v>3919233.85</v>
      </c>
    </row>
    <row r="27" spans="1:14" s="15" customFormat="1" x14ac:dyDescent="0.2">
      <c r="A27" s="15" t="s">
        <v>22</v>
      </c>
      <c r="B27" s="19">
        <v>99462.43</v>
      </c>
      <c r="C27" s="19">
        <v>81323.69</v>
      </c>
      <c r="D27" s="20">
        <v>87368.36</v>
      </c>
      <c r="E27" s="20">
        <v>21867.22000000003</v>
      </c>
      <c r="F27" s="19">
        <v>47207.94</v>
      </c>
      <c r="G27" s="21">
        <v>51652.42</v>
      </c>
      <c r="H27" s="20">
        <v>50056.7</v>
      </c>
      <c r="I27" s="20">
        <v>57741.4</v>
      </c>
      <c r="J27" s="19">
        <v>55216.24</v>
      </c>
      <c r="K27" s="19">
        <v>54053.22</v>
      </c>
      <c r="L27" s="19">
        <v>61385.13</v>
      </c>
      <c r="M27" s="20">
        <v>60056.29</v>
      </c>
      <c r="N27" s="20">
        <f t="shared" si="0"/>
        <v>727391.04</v>
      </c>
    </row>
    <row r="28" spans="1:14" s="15" customFormat="1" x14ac:dyDescent="0.2">
      <c r="A28" s="15" t="s">
        <v>23</v>
      </c>
      <c r="B28" s="19">
        <v>415562.19</v>
      </c>
      <c r="C28" s="19">
        <v>339777.06</v>
      </c>
      <c r="D28" s="20">
        <v>365032.18</v>
      </c>
      <c r="E28" s="20">
        <v>91363.070000000065</v>
      </c>
      <c r="F28" s="19">
        <v>206945.79</v>
      </c>
      <c r="G28" s="21">
        <v>226429.09</v>
      </c>
      <c r="H28" s="20">
        <v>219433.93</v>
      </c>
      <c r="I28" s="20">
        <v>253121.4</v>
      </c>
      <c r="J28" s="19">
        <v>242051.83</v>
      </c>
      <c r="K28" s="19">
        <v>236953.52</v>
      </c>
      <c r="L28" s="19">
        <v>269094.45</v>
      </c>
      <c r="M28" s="20">
        <v>263269.2</v>
      </c>
      <c r="N28" s="20">
        <f t="shared" si="0"/>
        <v>3129033.7100000004</v>
      </c>
    </row>
    <row r="29" spans="1:14" s="15" customFormat="1" x14ac:dyDescent="0.2">
      <c r="A29" s="15" t="s">
        <v>24</v>
      </c>
      <c r="B29" s="19">
        <v>436023.58</v>
      </c>
      <c r="C29" s="19">
        <v>356506.96</v>
      </c>
      <c r="D29" s="20">
        <v>383005.58</v>
      </c>
      <c r="E29" s="20">
        <v>95861.579999999842</v>
      </c>
      <c r="F29" s="19">
        <v>218025.74</v>
      </c>
      <c r="G29" s="21">
        <v>238552.18</v>
      </c>
      <c r="H29" s="20">
        <v>231182.5</v>
      </c>
      <c r="I29" s="20">
        <v>266673.61</v>
      </c>
      <c r="J29" s="19">
        <v>255011.38</v>
      </c>
      <c r="K29" s="19">
        <v>249640.09</v>
      </c>
      <c r="L29" s="19">
        <v>283501.87</v>
      </c>
      <c r="M29" s="20">
        <v>277364.73</v>
      </c>
      <c r="N29" s="20">
        <f t="shared" si="0"/>
        <v>3291349.8</v>
      </c>
    </row>
    <row r="30" spans="1:14" s="15" customFormat="1" x14ac:dyDescent="0.2">
      <c r="A30" s="15" t="s">
        <v>25</v>
      </c>
      <c r="B30" s="19">
        <v>135556.70000000001</v>
      </c>
      <c r="C30" s="19">
        <v>110835.53</v>
      </c>
      <c r="D30" s="20">
        <v>119073.77</v>
      </c>
      <c r="E30" s="20">
        <v>29802.700000000012</v>
      </c>
      <c r="F30" s="19">
        <v>46885.7</v>
      </c>
      <c r="G30" s="21">
        <v>51299.839999999997</v>
      </c>
      <c r="H30" s="20">
        <v>49715.02</v>
      </c>
      <c r="I30" s="20">
        <v>57347.26</v>
      </c>
      <c r="J30" s="19">
        <v>54839.33</v>
      </c>
      <c r="K30" s="19">
        <v>53684.26</v>
      </c>
      <c r="L30" s="19">
        <v>60966.12</v>
      </c>
      <c r="M30" s="20">
        <v>59646.35</v>
      </c>
      <c r="N30" s="20">
        <f t="shared" si="0"/>
        <v>829652.58</v>
      </c>
    </row>
    <row r="31" spans="1:14" s="15" customFormat="1" x14ac:dyDescent="0.2">
      <c r="A31" s="15" t="s">
        <v>26</v>
      </c>
      <c r="B31" s="19">
        <v>269081.59999999998</v>
      </c>
      <c r="C31" s="19">
        <v>220009.8</v>
      </c>
      <c r="D31" s="20">
        <v>236362.8</v>
      </c>
      <c r="E31" s="20">
        <v>59158.70000000007</v>
      </c>
      <c r="F31" s="19">
        <v>122387.54</v>
      </c>
      <c r="G31" s="21">
        <v>133909.94</v>
      </c>
      <c r="H31" s="20">
        <v>129773.02</v>
      </c>
      <c r="I31" s="20">
        <v>149695.75</v>
      </c>
      <c r="J31" s="19">
        <v>143149.22</v>
      </c>
      <c r="K31" s="19">
        <v>140134.07999999999</v>
      </c>
      <c r="L31" s="19">
        <v>159142.20000000001</v>
      </c>
      <c r="M31" s="20">
        <v>155697.15</v>
      </c>
      <c r="N31" s="20">
        <f t="shared" si="0"/>
        <v>1918501.8</v>
      </c>
    </row>
    <row r="32" spans="1:14" s="15" customFormat="1" x14ac:dyDescent="0.2">
      <c r="A32" s="15" t="s">
        <v>27</v>
      </c>
      <c r="B32" s="19">
        <v>220772.64</v>
      </c>
      <c r="C32" s="19">
        <v>180510.84</v>
      </c>
      <c r="D32" s="20">
        <v>193927.94</v>
      </c>
      <c r="E32" s="20">
        <v>48537.780000000028</v>
      </c>
      <c r="F32" s="19">
        <v>95215.5</v>
      </c>
      <c r="G32" s="21">
        <v>104179.74</v>
      </c>
      <c r="H32" s="20">
        <v>100961.28</v>
      </c>
      <c r="I32" s="20">
        <v>116460.84</v>
      </c>
      <c r="J32" s="19">
        <v>111367.74</v>
      </c>
      <c r="K32" s="19">
        <v>109022.01</v>
      </c>
      <c r="L32" s="19">
        <v>123810.02</v>
      </c>
      <c r="M32" s="20">
        <v>121129.83</v>
      </c>
      <c r="N32" s="20">
        <f t="shared" si="0"/>
        <v>1525896.1600000001</v>
      </c>
    </row>
    <row r="33" spans="1:14" s="15" customFormat="1" x14ac:dyDescent="0.2">
      <c r="A33" s="15" t="s">
        <v>28</v>
      </c>
      <c r="B33" s="19">
        <v>1224958.3</v>
      </c>
      <c r="C33" s="19">
        <v>1001565.46</v>
      </c>
      <c r="D33" s="20">
        <v>1076010.31</v>
      </c>
      <c r="E33" s="20">
        <v>2342828.0000000005</v>
      </c>
      <c r="F33" s="19">
        <v>1500921.8399999999</v>
      </c>
      <c r="G33" s="21">
        <v>1127097.8899999999</v>
      </c>
      <c r="H33" s="20">
        <v>1092278.04</v>
      </c>
      <c r="I33" s="20">
        <v>1259964.43</v>
      </c>
      <c r="J33" s="19">
        <v>1204863.3600000001</v>
      </c>
      <c r="K33" s="19">
        <v>1179485.42</v>
      </c>
      <c r="L33" s="19">
        <v>1339473.6200000001</v>
      </c>
      <c r="M33" s="20">
        <v>1310477.2</v>
      </c>
      <c r="N33" s="20">
        <f t="shared" si="0"/>
        <v>15659923.869999997</v>
      </c>
    </row>
    <row r="34" spans="1:14" s="15" customFormat="1" x14ac:dyDescent="0.2">
      <c r="A34" s="15" t="s">
        <v>29</v>
      </c>
      <c r="B34" s="19" t="s">
        <v>62</v>
      </c>
      <c r="C34" s="19" t="s">
        <v>62</v>
      </c>
      <c r="D34" s="20">
        <v>573042.43999999994</v>
      </c>
      <c r="E34" s="20">
        <v>46729.960000000079</v>
      </c>
      <c r="F34" s="19">
        <v>104019.85</v>
      </c>
      <c r="G34" s="21">
        <v>113813</v>
      </c>
      <c r="H34" s="20">
        <v>110296.93</v>
      </c>
      <c r="I34" s="20">
        <v>127229.7</v>
      </c>
      <c r="J34" s="19">
        <v>121665.66</v>
      </c>
      <c r="K34" s="19">
        <v>119103.03</v>
      </c>
      <c r="L34" s="19">
        <v>135258.45000000001</v>
      </c>
      <c r="M34" s="20">
        <v>132330.42000000001</v>
      </c>
      <c r="N34" s="20">
        <f t="shared" si="0"/>
        <v>1583489.4399999997</v>
      </c>
    </row>
    <row r="35" spans="1:14" s="15" customFormat="1" x14ac:dyDescent="0.2">
      <c r="A35" s="15" t="s">
        <v>30</v>
      </c>
      <c r="B35" s="19">
        <v>392925.59</v>
      </c>
      <c r="C35" s="19">
        <v>321268.64</v>
      </c>
      <c r="D35" s="20">
        <v>345148.06</v>
      </c>
      <c r="E35" s="20">
        <v>86386.310000000056</v>
      </c>
      <c r="F35" s="19">
        <v>212762.68</v>
      </c>
      <c r="G35" s="21">
        <v>232793.62</v>
      </c>
      <c r="H35" s="20">
        <v>225601.84</v>
      </c>
      <c r="I35" s="20">
        <v>260236.21</v>
      </c>
      <c r="J35" s="19">
        <v>248855.49</v>
      </c>
      <c r="K35" s="19">
        <v>243613.87</v>
      </c>
      <c r="L35" s="19">
        <v>276658.24</v>
      </c>
      <c r="M35" s="20">
        <v>270669.24</v>
      </c>
      <c r="N35" s="20">
        <f t="shared" si="0"/>
        <v>3116919.79</v>
      </c>
    </row>
    <row r="36" spans="1:14" s="15" customFormat="1" x14ac:dyDescent="0.2">
      <c r="A36" s="15" t="s">
        <v>31</v>
      </c>
      <c r="B36" s="19">
        <v>318227.18</v>
      </c>
      <c r="C36" s="19">
        <v>260192.81</v>
      </c>
      <c r="D36" s="20">
        <v>279532.56</v>
      </c>
      <c r="E36" s="20">
        <v>357204.49999999994</v>
      </c>
      <c r="F36" s="19">
        <v>321364.61</v>
      </c>
      <c r="G36" s="21">
        <v>280259.77</v>
      </c>
      <c r="H36" s="20">
        <v>271601.61</v>
      </c>
      <c r="I36" s="20">
        <v>313297.84999999998</v>
      </c>
      <c r="J36" s="19">
        <v>299596.63</v>
      </c>
      <c r="K36" s="19">
        <v>293286.25</v>
      </c>
      <c r="L36" s="19">
        <v>333068.3</v>
      </c>
      <c r="M36" s="20">
        <v>325858.15999999997</v>
      </c>
      <c r="N36" s="20">
        <f t="shared" si="0"/>
        <v>3653490.23</v>
      </c>
    </row>
    <row r="37" spans="1:14" s="15" customFormat="1" x14ac:dyDescent="0.2">
      <c r="A37" s="15" t="s">
        <v>32</v>
      </c>
      <c r="B37" s="19">
        <v>94538.31</v>
      </c>
      <c r="C37" s="19">
        <v>77297.570000000007</v>
      </c>
      <c r="D37" s="20">
        <v>83042.98</v>
      </c>
      <c r="E37" s="20">
        <v>20784.640000000014</v>
      </c>
      <c r="F37" s="19">
        <v>61844.67</v>
      </c>
      <c r="G37" s="21">
        <v>67667.149999999994</v>
      </c>
      <c r="H37" s="20">
        <v>65576.69</v>
      </c>
      <c r="I37" s="20">
        <v>75644.009999999995</v>
      </c>
      <c r="J37" s="19">
        <v>72335.929999999993</v>
      </c>
      <c r="K37" s="19">
        <v>70812.320000000007</v>
      </c>
      <c r="L37" s="19">
        <v>80417.48</v>
      </c>
      <c r="M37" s="20">
        <v>78676.63</v>
      </c>
      <c r="N37" s="20">
        <f t="shared" ref="N37:N66" si="1">SUM(B37:M37)</f>
        <v>848638.38</v>
      </c>
    </row>
    <row r="38" spans="1:14" s="15" customFormat="1" x14ac:dyDescent="0.2">
      <c r="A38" s="15" t="s">
        <v>33</v>
      </c>
      <c r="B38" s="19">
        <v>699750.8</v>
      </c>
      <c r="C38" s="19">
        <v>572138.84</v>
      </c>
      <c r="D38" s="20">
        <v>614665.06999999995</v>
      </c>
      <c r="E38" s="20">
        <v>1261881.3400000001</v>
      </c>
      <c r="F38" s="19">
        <v>914537.29</v>
      </c>
      <c r="G38" s="21">
        <v>725364.17</v>
      </c>
      <c r="H38" s="20">
        <v>702955.23</v>
      </c>
      <c r="I38" s="20">
        <v>810872.83</v>
      </c>
      <c r="J38" s="19">
        <v>775411.54</v>
      </c>
      <c r="K38" s="19">
        <v>759079.11</v>
      </c>
      <c r="L38" s="19">
        <v>862042.4</v>
      </c>
      <c r="M38" s="20">
        <v>843381.23</v>
      </c>
      <c r="N38" s="20">
        <f t="shared" si="1"/>
        <v>9542079.8500000015</v>
      </c>
    </row>
    <row r="39" spans="1:14" s="15" customFormat="1" x14ac:dyDescent="0.2">
      <c r="A39" s="15" t="s">
        <v>34</v>
      </c>
      <c r="B39" s="19">
        <v>496857.96</v>
      </c>
      <c r="C39" s="19">
        <v>406247.11</v>
      </c>
      <c r="D39" s="20">
        <v>436442.85</v>
      </c>
      <c r="E39" s="20">
        <v>109236.28000000003</v>
      </c>
      <c r="F39" s="19">
        <v>234324.06</v>
      </c>
      <c r="G39" s="21">
        <v>256384.94</v>
      </c>
      <c r="H39" s="20">
        <v>248464.35</v>
      </c>
      <c r="I39" s="20">
        <v>286608.56</v>
      </c>
      <c r="J39" s="19">
        <v>274074.53000000003</v>
      </c>
      <c r="K39" s="19">
        <v>268301.71999999997</v>
      </c>
      <c r="L39" s="19">
        <v>304694.8</v>
      </c>
      <c r="M39" s="20">
        <v>298098.88</v>
      </c>
      <c r="N39" s="20">
        <f t="shared" si="1"/>
        <v>3619736.0399999991</v>
      </c>
    </row>
    <row r="40" spans="1:14" s="15" customFormat="1" x14ac:dyDescent="0.2">
      <c r="A40" s="15" t="s">
        <v>35</v>
      </c>
      <c r="B40" s="19">
        <v>276515.58</v>
      </c>
      <c r="C40" s="19">
        <v>226088.07</v>
      </c>
      <c r="D40" s="20">
        <v>242892.86</v>
      </c>
      <c r="E40" s="20">
        <v>322168.08999999997</v>
      </c>
      <c r="F40" s="19">
        <v>228438.41</v>
      </c>
      <c r="G40" s="21">
        <v>185010.84</v>
      </c>
      <c r="H40" s="20">
        <v>179295.23</v>
      </c>
      <c r="I40" s="20">
        <v>206820.61</v>
      </c>
      <c r="J40" s="19">
        <v>197775.88</v>
      </c>
      <c r="K40" s="19">
        <v>193610.15</v>
      </c>
      <c r="L40" s="19">
        <v>219871.89</v>
      </c>
      <c r="M40" s="20">
        <v>215112.18</v>
      </c>
      <c r="N40" s="20">
        <f t="shared" si="1"/>
        <v>2693599.79</v>
      </c>
    </row>
    <row r="41" spans="1:14" s="15" customFormat="1" x14ac:dyDescent="0.2">
      <c r="A41" s="15" t="s">
        <v>36</v>
      </c>
      <c r="B41" s="19">
        <v>473838.9</v>
      </c>
      <c r="C41" s="19">
        <v>387425.98</v>
      </c>
      <c r="D41" s="20">
        <v>416222.78</v>
      </c>
      <c r="E41" s="20">
        <v>385888.52999999997</v>
      </c>
      <c r="F41" s="19">
        <v>336521.47</v>
      </c>
      <c r="G41" s="21">
        <v>298216.90999999997</v>
      </c>
      <c r="H41" s="20">
        <v>289003.98</v>
      </c>
      <c r="I41" s="20">
        <v>333371.84000000003</v>
      </c>
      <c r="J41" s="19">
        <v>318792.74</v>
      </c>
      <c r="K41" s="19">
        <v>312078.03000000003</v>
      </c>
      <c r="L41" s="19">
        <v>354409.04</v>
      </c>
      <c r="M41" s="20">
        <v>346736.93</v>
      </c>
      <c r="N41" s="20">
        <f t="shared" si="1"/>
        <v>4252507.13</v>
      </c>
    </row>
    <row r="42" spans="1:14" s="15" customFormat="1" x14ac:dyDescent="0.2">
      <c r="A42" s="15" t="s">
        <v>37</v>
      </c>
      <c r="B42" s="19">
        <v>975190.72</v>
      </c>
      <c r="C42" s="19">
        <v>797347.42</v>
      </c>
      <c r="D42" s="20">
        <v>856613.06</v>
      </c>
      <c r="E42" s="20">
        <v>814082.55999999971</v>
      </c>
      <c r="F42" s="19">
        <v>740259.59</v>
      </c>
      <c r="G42" s="21">
        <v>660971.34</v>
      </c>
      <c r="H42" s="20">
        <v>640551.71</v>
      </c>
      <c r="I42" s="20">
        <v>738889.13</v>
      </c>
      <c r="J42" s="19">
        <v>706575.85</v>
      </c>
      <c r="K42" s="19">
        <v>691693.3</v>
      </c>
      <c r="L42" s="19">
        <v>785516.22</v>
      </c>
      <c r="M42" s="20">
        <v>768511.67</v>
      </c>
      <c r="N42" s="20">
        <f t="shared" si="1"/>
        <v>9176202.5699999984</v>
      </c>
    </row>
    <row r="43" spans="1:14" s="15" customFormat="1" x14ac:dyDescent="0.2">
      <c r="A43" s="15" t="s">
        <v>38</v>
      </c>
      <c r="B43" s="19">
        <v>100394.66</v>
      </c>
      <c r="C43" s="19">
        <v>82085.919999999998</v>
      </c>
      <c r="D43" s="20">
        <v>88187.24</v>
      </c>
      <c r="E43" s="20">
        <v>22072.179999999993</v>
      </c>
      <c r="F43" s="19">
        <v>38919.760000000002</v>
      </c>
      <c r="G43" s="21">
        <v>42583.93</v>
      </c>
      <c r="H43" s="20">
        <v>41268.370000000003</v>
      </c>
      <c r="I43" s="20">
        <v>47603.89</v>
      </c>
      <c r="J43" s="19">
        <v>45522.06</v>
      </c>
      <c r="K43" s="19">
        <v>44563.24</v>
      </c>
      <c r="L43" s="19">
        <v>50607.9</v>
      </c>
      <c r="M43" s="20">
        <v>49512.36</v>
      </c>
      <c r="N43" s="20">
        <f t="shared" si="1"/>
        <v>653321.51</v>
      </c>
    </row>
    <row r="44" spans="1:14" s="15" customFormat="1" x14ac:dyDescent="0.2">
      <c r="A44" s="15" t="s">
        <v>39</v>
      </c>
      <c r="B44" s="19">
        <v>733406.91</v>
      </c>
      <c r="C44" s="19">
        <v>599657.17000000004</v>
      </c>
      <c r="D44" s="20">
        <v>644228.79</v>
      </c>
      <c r="E44" s="20">
        <v>161242.5299999998</v>
      </c>
      <c r="F44" s="19">
        <v>283146.74</v>
      </c>
      <c r="G44" s="21">
        <v>309804.12</v>
      </c>
      <c r="H44" s="20">
        <v>300233.23</v>
      </c>
      <c r="I44" s="20">
        <v>346325</v>
      </c>
      <c r="J44" s="19">
        <v>331179.43</v>
      </c>
      <c r="K44" s="19">
        <v>324203.82</v>
      </c>
      <c r="L44" s="19">
        <v>368179.6</v>
      </c>
      <c r="M44" s="20">
        <v>360209.39</v>
      </c>
      <c r="N44" s="20">
        <f t="shared" si="1"/>
        <v>4761816.7299999995</v>
      </c>
    </row>
    <row r="45" spans="1:14" s="15" customFormat="1" x14ac:dyDescent="0.2">
      <c r="A45" s="15" t="s">
        <v>40</v>
      </c>
      <c r="B45" s="19">
        <v>364432.62</v>
      </c>
      <c r="C45" s="19">
        <v>297971.88</v>
      </c>
      <c r="D45" s="20">
        <v>320119.67999999999</v>
      </c>
      <c r="E45" s="20">
        <v>80122.020000000019</v>
      </c>
      <c r="F45" s="19">
        <v>213580.95</v>
      </c>
      <c r="G45" s="21">
        <v>233688.93</v>
      </c>
      <c r="H45" s="20">
        <v>226469.49</v>
      </c>
      <c r="I45" s="20">
        <v>261237.06</v>
      </c>
      <c r="J45" s="19">
        <v>249812.57</v>
      </c>
      <c r="K45" s="19">
        <v>244550.79</v>
      </c>
      <c r="L45" s="19">
        <v>277722.23999999999</v>
      </c>
      <c r="M45" s="20">
        <v>271710.21000000002</v>
      </c>
      <c r="N45" s="20">
        <f t="shared" si="1"/>
        <v>3041418.4399999995</v>
      </c>
    </row>
    <row r="46" spans="1:14" s="15" customFormat="1" x14ac:dyDescent="0.2">
      <c r="A46" s="15" t="s">
        <v>41</v>
      </c>
      <c r="B46" s="19">
        <v>687799.05</v>
      </c>
      <c r="C46" s="19">
        <v>562366.71</v>
      </c>
      <c r="D46" s="20">
        <v>604166.57999999996</v>
      </c>
      <c r="E46" s="20">
        <v>151215.4600000002</v>
      </c>
      <c r="F46" s="19">
        <v>371055.05</v>
      </c>
      <c r="G46" s="21">
        <v>405988.72</v>
      </c>
      <c r="H46" s="20">
        <v>393446.36</v>
      </c>
      <c r="I46" s="20">
        <v>453848.2</v>
      </c>
      <c r="J46" s="19">
        <v>434000.4</v>
      </c>
      <c r="K46" s="19">
        <v>424859.09</v>
      </c>
      <c r="L46" s="19">
        <v>482487.98</v>
      </c>
      <c r="M46" s="20">
        <v>472043.26</v>
      </c>
      <c r="N46" s="20">
        <f t="shared" si="1"/>
        <v>5443276.8599999994</v>
      </c>
    </row>
    <row r="47" spans="1:14" s="15" customFormat="1" x14ac:dyDescent="0.2">
      <c r="A47" s="15" t="s">
        <v>42</v>
      </c>
      <c r="B47" s="19">
        <v>285025.23</v>
      </c>
      <c r="C47" s="19">
        <v>233045.83</v>
      </c>
      <c r="D47" s="20">
        <v>250367.77</v>
      </c>
      <c r="E47" s="20">
        <v>477115.00000000012</v>
      </c>
      <c r="F47" s="19">
        <v>313061.41000000003</v>
      </c>
      <c r="G47" s="21">
        <v>239571.6</v>
      </c>
      <c r="H47" s="20">
        <v>232170.43</v>
      </c>
      <c r="I47" s="20">
        <v>267813.2</v>
      </c>
      <c r="J47" s="19">
        <v>256101.13</v>
      </c>
      <c r="K47" s="19">
        <v>250706.89</v>
      </c>
      <c r="L47" s="19">
        <v>284713.37</v>
      </c>
      <c r="M47" s="20">
        <v>278550</v>
      </c>
      <c r="N47" s="20">
        <f t="shared" si="1"/>
        <v>3368241.8600000003</v>
      </c>
    </row>
    <row r="48" spans="1:14" s="15" customFormat="1" x14ac:dyDescent="0.2">
      <c r="A48" s="15" t="s">
        <v>43</v>
      </c>
      <c r="B48" s="19">
        <v>181738.23999999999</v>
      </c>
      <c r="C48" s="19">
        <v>148595.04999999999</v>
      </c>
      <c r="D48" s="20">
        <v>159639.9</v>
      </c>
      <c r="E48" s="20">
        <v>273303.68000000005</v>
      </c>
      <c r="F48" s="19">
        <v>167753.83000000002</v>
      </c>
      <c r="G48" s="21">
        <v>125575.89</v>
      </c>
      <c r="H48" s="20">
        <v>121696.43</v>
      </c>
      <c r="I48" s="20">
        <v>140379.25</v>
      </c>
      <c r="J48" s="19">
        <v>134240.15</v>
      </c>
      <c r="K48" s="19">
        <v>131412.66</v>
      </c>
      <c r="L48" s="19">
        <v>149237.79</v>
      </c>
      <c r="M48" s="20">
        <v>146007.14000000001</v>
      </c>
      <c r="N48" s="20">
        <f t="shared" si="1"/>
        <v>1879580.0099999998</v>
      </c>
    </row>
    <row r="49" spans="1:14" s="15" customFormat="1" x14ac:dyDescent="0.2">
      <c r="A49" s="15" t="s">
        <v>44</v>
      </c>
      <c r="B49" s="19">
        <v>114975.79</v>
      </c>
      <c r="C49" s="19">
        <v>94007.92</v>
      </c>
      <c r="D49" s="20">
        <v>100995.39</v>
      </c>
      <c r="E49" s="20">
        <v>25277.900000000023</v>
      </c>
      <c r="F49" s="19">
        <v>61882.25</v>
      </c>
      <c r="G49" s="21">
        <v>67708.27</v>
      </c>
      <c r="H49" s="20">
        <v>65616.53</v>
      </c>
      <c r="I49" s="20">
        <v>75689.97</v>
      </c>
      <c r="J49" s="19">
        <v>72379.88</v>
      </c>
      <c r="K49" s="19">
        <v>70855.350000000006</v>
      </c>
      <c r="L49" s="19">
        <v>80466.34</v>
      </c>
      <c r="M49" s="20">
        <v>78724.429999999993</v>
      </c>
      <c r="N49" s="20">
        <f t="shared" si="1"/>
        <v>908580.02</v>
      </c>
    </row>
    <row r="50" spans="1:14" s="15" customFormat="1" x14ac:dyDescent="0.2">
      <c r="A50" s="15" t="s">
        <v>45</v>
      </c>
      <c r="B50" s="19">
        <v>772489.12</v>
      </c>
      <c r="C50" s="19">
        <v>631612.04</v>
      </c>
      <c r="D50" s="20">
        <v>678558.82</v>
      </c>
      <c r="E50" s="20">
        <v>169834.91999999993</v>
      </c>
      <c r="F50" s="19">
        <v>377788.34</v>
      </c>
      <c r="G50" s="21">
        <v>413355.94</v>
      </c>
      <c r="H50" s="20">
        <v>400585.98</v>
      </c>
      <c r="I50" s="20">
        <v>462083.89</v>
      </c>
      <c r="J50" s="19">
        <v>441875.92</v>
      </c>
      <c r="K50" s="19">
        <v>432568.73</v>
      </c>
      <c r="L50" s="19">
        <v>491243.38</v>
      </c>
      <c r="M50" s="20">
        <v>480609.13</v>
      </c>
      <c r="N50" s="20">
        <f t="shared" si="1"/>
        <v>5752606.209999999</v>
      </c>
    </row>
    <row r="51" spans="1:14" s="15" customFormat="1" x14ac:dyDescent="0.2">
      <c r="A51" s="15" t="s">
        <v>46</v>
      </c>
      <c r="B51" s="19">
        <v>183961.27</v>
      </c>
      <c r="C51" s="19">
        <v>150412.67000000001</v>
      </c>
      <c r="D51" s="20">
        <v>161592.62</v>
      </c>
      <c r="E51" s="20">
        <v>40444.639999999956</v>
      </c>
      <c r="F51" s="19">
        <v>93971.94</v>
      </c>
      <c r="G51" s="21">
        <v>102819.1</v>
      </c>
      <c r="H51" s="20">
        <v>99642.68</v>
      </c>
      <c r="I51" s="20">
        <v>114939.81</v>
      </c>
      <c r="J51" s="19">
        <v>109913.23</v>
      </c>
      <c r="K51" s="19">
        <v>107598.14</v>
      </c>
      <c r="L51" s="19">
        <v>122193.01</v>
      </c>
      <c r="M51" s="20">
        <v>119547.82</v>
      </c>
      <c r="N51" s="20">
        <f t="shared" si="1"/>
        <v>1407036.93</v>
      </c>
    </row>
    <row r="52" spans="1:14" s="15" customFormat="1" x14ac:dyDescent="0.2">
      <c r="A52" s="15" t="s">
        <v>47</v>
      </c>
      <c r="B52" s="19">
        <v>163882.32999999999</v>
      </c>
      <c r="C52" s="19">
        <v>133995.49</v>
      </c>
      <c r="D52" s="20">
        <v>143955.17000000001</v>
      </c>
      <c r="E52" s="20">
        <v>36030.210000000021</v>
      </c>
      <c r="F52" s="19">
        <v>98982.02</v>
      </c>
      <c r="G52" s="21">
        <v>108300.87</v>
      </c>
      <c r="H52" s="20">
        <v>104955.09</v>
      </c>
      <c r="I52" s="20">
        <v>121067.78</v>
      </c>
      <c r="J52" s="19">
        <v>115773.22</v>
      </c>
      <c r="K52" s="19">
        <v>113334.69</v>
      </c>
      <c r="L52" s="19">
        <v>128707.68</v>
      </c>
      <c r="M52" s="20">
        <v>125921.47</v>
      </c>
      <c r="N52" s="20">
        <f t="shared" si="1"/>
        <v>1394906.0199999998</v>
      </c>
    </row>
    <row r="53" spans="1:14" s="15" customFormat="1" x14ac:dyDescent="0.2">
      <c r="A53" s="15" t="s">
        <v>48</v>
      </c>
      <c r="B53" s="19">
        <v>288180.49</v>
      </c>
      <c r="C53" s="19">
        <v>235625.67</v>
      </c>
      <c r="D53" s="20">
        <v>253139.37</v>
      </c>
      <c r="E53" s="20">
        <v>63357.670000000042</v>
      </c>
      <c r="F53" s="19">
        <v>158760.67000000001</v>
      </c>
      <c r="G53" s="21">
        <v>173707.49</v>
      </c>
      <c r="H53" s="20">
        <v>168341.08</v>
      </c>
      <c r="I53" s="20">
        <v>194184.79</v>
      </c>
      <c r="J53" s="19">
        <v>185692.65</v>
      </c>
      <c r="K53" s="19">
        <v>181781.42</v>
      </c>
      <c r="L53" s="19">
        <v>206438.68</v>
      </c>
      <c r="M53" s="20">
        <v>201969.78</v>
      </c>
      <c r="N53" s="20">
        <f t="shared" si="1"/>
        <v>2311179.7599999998</v>
      </c>
    </row>
    <row r="54" spans="1:14" s="15" customFormat="1" x14ac:dyDescent="0.2">
      <c r="A54" s="15" t="s">
        <v>49</v>
      </c>
      <c r="B54" s="19" t="s">
        <v>62</v>
      </c>
      <c r="C54" s="19" t="s">
        <v>62</v>
      </c>
      <c r="D54" s="19" t="s">
        <v>62</v>
      </c>
      <c r="E54" s="20">
        <v>1961533.2566200001</v>
      </c>
      <c r="F54" s="19">
        <v>530820.64</v>
      </c>
      <c r="G54" s="21">
        <v>422139.26</v>
      </c>
      <c r="H54" s="20">
        <v>409097.96</v>
      </c>
      <c r="I54" s="20">
        <v>471902.62</v>
      </c>
      <c r="J54" s="19">
        <v>451265.26</v>
      </c>
      <c r="K54" s="19">
        <v>441760.3</v>
      </c>
      <c r="L54" s="19">
        <v>501681.72</v>
      </c>
      <c r="M54" s="20">
        <v>490821.5</v>
      </c>
      <c r="N54" s="20">
        <f t="shared" si="1"/>
        <v>5681022.5166199999</v>
      </c>
    </row>
    <row r="55" spans="1:14" s="15" customFormat="1" x14ac:dyDescent="0.2">
      <c r="A55" s="15" t="s">
        <v>50</v>
      </c>
      <c r="B55" s="19">
        <v>468388.91</v>
      </c>
      <c r="C55" s="19">
        <v>382969.89</v>
      </c>
      <c r="D55" s="20">
        <v>411435.47</v>
      </c>
      <c r="E55" s="20">
        <v>102977.22999999998</v>
      </c>
      <c r="F55" s="19">
        <v>223678.72</v>
      </c>
      <c r="G55" s="21">
        <v>244737.37</v>
      </c>
      <c r="H55" s="20">
        <v>237176.61</v>
      </c>
      <c r="I55" s="20">
        <v>273587.93</v>
      </c>
      <c r="J55" s="19">
        <v>261623.32</v>
      </c>
      <c r="K55" s="19">
        <v>256112.77</v>
      </c>
      <c r="L55" s="19">
        <v>290852.51</v>
      </c>
      <c r="M55" s="20">
        <v>284556.24</v>
      </c>
      <c r="N55" s="20">
        <f t="shared" si="1"/>
        <v>3438096.9699999997</v>
      </c>
    </row>
    <row r="56" spans="1:14" s="15" customFormat="1" x14ac:dyDescent="0.2">
      <c r="A56" s="15" t="s">
        <v>51</v>
      </c>
      <c r="B56" s="19">
        <v>277949.78999999998</v>
      </c>
      <c r="C56" s="19">
        <v>227260.73</v>
      </c>
      <c r="D56" s="20">
        <v>244152.67</v>
      </c>
      <c r="E56" s="20">
        <v>246534.19999999992</v>
      </c>
      <c r="F56" s="19">
        <v>217816.88999999998</v>
      </c>
      <c r="G56" s="21">
        <v>192257.67</v>
      </c>
      <c r="H56" s="20">
        <v>186318.18</v>
      </c>
      <c r="I56" s="20">
        <v>214921.73</v>
      </c>
      <c r="J56" s="19">
        <v>205522.72</v>
      </c>
      <c r="K56" s="19">
        <v>201193.81</v>
      </c>
      <c r="L56" s="19">
        <v>228484.21</v>
      </c>
      <c r="M56" s="20">
        <v>223538.07</v>
      </c>
      <c r="N56" s="20">
        <f t="shared" si="1"/>
        <v>2665950.6699999995</v>
      </c>
    </row>
    <row r="57" spans="1:14" s="15" customFormat="1" x14ac:dyDescent="0.2">
      <c r="A57" s="15" t="s">
        <v>52</v>
      </c>
      <c r="B57" s="19">
        <v>453568.74</v>
      </c>
      <c r="C57" s="19">
        <v>370852.45</v>
      </c>
      <c r="D57" s="20">
        <v>398417.35</v>
      </c>
      <c r="E57" s="20">
        <v>99718.959999999963</v>
      </c>
      <c r="F57" s="19">
        <v>227300.11</v>
      </c>
      <c r="G57" s="21">
        <v>248699.71</v>
      </c>
      <c r="H57" s="20">
        <v>241016.53</v>
      </c>
      <c r="I57" s="20">
        <v>278017.36</v>
      </c>
      <c r="J57" s="19">
        <v>265859.03999999998</v>
      </c>
      <c r="K57" s="19">
        <v>260259.27</v>
      </c>
      <c r="L57" s="19">
        <v>295561.46000000002</v>
      </c>
      <c r="M57" s="20">
        <v>289163.26</v>
      </c>
      <c r="N57" s="20">
        <f t="shared" si="1"/>
        <v>3428434.24</v>
      </c>
    </row>
    <row r="58" spans="1:14" s="15" customFormat="1" x14ac:dyDescent="0.2">
      <c r="A58" s="15" t="s">
        <v>53</v>
      </c>
      <c r="B58" s="19">
        <v>414534.34</v>
      </c>
      <c r="C58" s="19">
        <v>338936.66</v>
      </c>
      <c r="D58" s="20">
        <v>364129.32</v>
      </c>
      <c r="E58" s="20">
        <v>91137.079999999842</v>
      </c>
      <c r="F58" s="19">
        <v>202149.75</v>
      </c>
      <c r="G58" s="21">
        <v>221181.52</v>
      </c>
      <c r="H58" s="20">
        <v>214348.48</v>
      </c>
      <c r="I58" s="20">
        <v>247255.23</v>
      </c>
      <c r="J58" s="19">
        <v>236442.2</v>
      </c>
      <c r="K58" s="19">
        <v>231462.04</v>
      </c>
      <c r="L58" s="19">
        <v>262858.09999999998</v>
      </c>
      <c r="M58" s="20">
        <v>257167.85</v>
      </c>
      <c r="N58" s="20">
        <f t="shared" si="1"/>
        <v>3081602.5700000003</v>
      </c>
    </row>
    <row r="59" spans="1:14" s="15" customFormat="1" x14ac:dyDescent="0.2">
      <c r="A59" s="15" t="s">
        <v>54</v>
      </c>
      <c r="B59" s="19">
        <v>47591.85</v>
      </c>
      <c r="C59" s="19">
        <v>38912.629999999997</v>
      </c>
      <c r="D59" s="20">
        <v>41804.949999999997</v>
      </c>
      <c r="E59" s="20">
        <v>10463.270000000019</v>
      </c>
      <c r="F59" s="19">
        <v>27100.13</v>
      </c>
      <c r="G59" s="21">
        <v>29651.53</v>
      </c>
      <c r="H59" s="20">
        <v>28735.49</v>
      </c>
      <c r="I59" s="20">
        <v>33146.959999999999</v>
      </c>
      <c r="J59" s="19">
        <v>31697.37</v>
      </c>
      <c r="K59" s="19">
        <v>31029.73</v>
      </c>
      <c r="L59" s="19">
        <v>35238.68</v>
      </c>
      <c r="M59" s="20">
        <v>34475.839999999997</v>
      </c>
      <c r="N59" s="20">
        <f t="shared" si="1"/>
        <v>389848.42999999993</v>
      </c>
    </row>
    <row r="60" spans="1:14" s="15" customFormat="1" x14ac:dyDescent="0.2">
      <c r="A60" s="15" t="s">
        <v>55</v>
      </c>
      <c r="B60" s="19">
        <v>327549.53999999998</v>
      </c>
      <c r="C60" s="19">
        <v>267815.08</v>
      </c>
      <c r="D60" s="20">
        <v>287721.37</v>
      </c>
      <c r="E60" s="20">
        <v>72013.109999999986</v>
      </c>
      <c r="F60" s="19">
        <v>133221.04999999999</v>
      </c>
      <c r="G60" s="21">
        <v>145763.39000000001</v>
      </c>
      <c r="H60" s="20">
        <v>141260.26999999999</v>
      </c>
      <c r="I60" s="20">
        <v>162946.53</v>
      </c>
      <c r="J60" s="19">
        <v>155820.51</v>
      </c>
      <c r="K60" s="19">
        <v>152538.48000000001</v>
      </c>
      <c r="L60" s="19">
        <v>173229.16</v>
      </c>
      <c r="M60" s="20">
        <v>169479.16</v>
      </c>
      <c r="N60" s="20">
        <f t="shared" si="1"/>
        <v>2189357.65</v>
      </c>
    </row>
    <row r="61" spans="1:14" s="15" customFormat="1" x14ac:dyDescent="0.2">
      <c r="A61" s="15" t="s">
        <v>56</v>
      </c>
      <c r="B61" s="19">
        <v>132568.76</v>
      </c>
      <c r="C61" s="19">
        <v>108392.5</v>
      </c>
      <c r="D61" s="20">
        <v>116449.15</v>
      </c>
      <c r="E61" s="20">
        <v>29145.789999999921</v>
      </c>
      <c r="F61" s="19">
        <v>73773.8</v>
      </c>
      <c r="G61" s="21">
        <v>80719.37</v>
      </c>
      <c r="H61" s="20">
        <v>78225.679999999993</v>
      </c>
      <c r="I61" s="20">
        <v>90234.87</v>
      </c>
      <c r="J61" s="19">
        <v>86288.7</v>
      </c>
      <c r="K61" s="19">
        <v>84471.21</v>
      </c>
      <c r="L61" s="19">
        <v>95929.08</v>
      </c>
      <c r="M61" s="20">
        <v>93852.44</v>
      </c>
      <c r="N61" s="20">
        <f t="shared" si="1"/>
        <v>1070051.3499999996</v>
      </c>
    </row>
    <row r="62" spans="1:14" s="15" customFormat="1" x14ac:dyDescent="0.2">
      <c r="A62" s="15" t="s">
        <v>57</v>
      </c>
      <c r="B62" s="19">
        <v>174471.58</v>
      </c>
      <c r="C62" s="19">
        <v>142653.6</v>
      </c>
      <c r="D62" s="20">
        <v>153256.82999999999</v>
      </c>
      <c r="E62" s="20">
        <v>38358.289999999979</v>
      </c>
      <c r="F62" s="19">
        <v>111375.77</v>
      </c>
      <c r="G62" s="21">
        <v>121861.46</v>
      </c>
      <c r="H62" s="20">
        <v>118096.75</v>
      </c>
      <c r="I62" s="20">
        <v>136226.94</v>
      </c>
      <c r="J62" s="19">
        <v>130269.43</v>
      </c>
      <c r="K62" s="19">
        <v>127525.58</v>
      </c>
      <c r="L62" s="19">
        <v>144823.45000000001</v>
      </c>
      <c r="M62" s="20">
        <v>141688.37</v>
      </c>
      <c r="N62" s="20">
        <f t="shared" si="1"/>
        <v>1540608.0499999998</v>
      </c>
    </row>
    <row r="63" spans="1:14" s="15" customFormat="1" x14ac:dyDescent="0.2">
      <c r="A63" s="15" t="s">
        <v>58</v>
      </c>
      <c r="B63" s="19">
        <v>341987.25</v>
      </c>
      <c r="C63" s="19">
        <v>279619.81</v>
      </c>
      <c r="D63" s="20">
        <v>300403.53999999998</v>
      </c>
      <c r="E63" s="20">
        <v>75187.29999999993</v>
      </c>
      <c r="F63" s="19">
        <v>184764.7</v>
      </c>
      <c r="G63" s="21">
        <v>202159.72</v>
      </c>
      <c r="H63" s="20">
        <v>195914.33</v>
      </c>
      <c r="I63" s="20">
        <v>225991.07</v>
      </c>
      <c r="J63" s="19">
        <v>216107.97</v>
      </c>
      <c r="K63" s="19">
        <v>211556.11</v>
      </c>
      <c r="L63" s="19">
        <v>240252.08</v>
      </c>
      <c r="M63" s="20">
        <v>235051.19</v>
      </c>
      <c r="N63" s="20">
        <f t="shared" si="1"/>
        <v>2708995.0700000003</v>
      </c>
    </row>
    <row r="64" spans="1:14" s="15" customFormat="1" x14ac:dyDescent="0.2">
      <c r="A64" s="15" t="s">
        <v>59</v>
      </c>
      <c r="B64" s="19" t="s">
        <v>62</v>
      </c>
      <c r="C64" s="19" t="s">
        <v>62</v>
      </c>
      <c r="D64" s="20">
        <v>1241205.29</v>
      </c>
      <c r="E64" s="20">
        <v>101216.70999999996</v>
      </c>
      <c r="F64" s="19">
        <v>240487.19</v>
      </c>
      <c r="G64" s="21">
        <v>263128.31</v>
      </c>
      <c r="H64" s="20">
        <v>254999.39</v>
      </c>
      <c r="I64" s="20">
        <v>294146.86</v>
      </c>
      <c r="J64" s="19">
        <v>281283.15999999997</v>
      </c>
      <c r="K64" s="19">
        <v>275358.51</v>
      </c>
      <c r="L64" s="19">
        <v>312708.8</v>
      </c>
      <c r="M64" s="20">
        <v>305939.39</v>
      </c>
      <c r="N64" s="20">
        <f t="shared" si="1"/>
        <v>3570473.61</v>
      </c>
    </row>
    <row r="65" spans="1:14" s="15" customFormat="1" x14ac:dyDescent="0.2">
      <c r="A65" s="15" t="s">
        <v>60</v>
      </c>
      <c r="B65" s="19">
        <v>1054024.44</v>
      </c>
      <c r="C65" s="19">
        <v>861804.41</v>
      </c>
      <c r="D65" s="20">
        <v>925861.04</v>
      </c>
      <c r="E65" s="20">
        <v>1447486.94</v>
      </c>
      <c r="F65" s="19">
        <v>1102617.8</v>
      </c>
      <c r="G65" s="21">
        <v>904391.32</v>
      </c>
      <c r="H65" s="20">
        <v>876451.63</v>
      </c>
      <c r="I65" s="20">
        <v>1011004.37</v>
      </c>
      <c r="J65" s="19">
        <v>966790.88</v>
      </c>
      <c r="K65" s="19">
        <v>946427.45</v>
      </c>
      <c r="L65" s="19">
        <v>1074803.1100000001</v>
      </c>
      <c r="M65" s="20">
        <v>1051536.18</v>
      </c>
      <c r="N65" s="20">
        <f t="shared" si="1"/>
        <v>12223199.569999998</v>
      </c>
    </row>
    <row r="66" spans="1:14" s="15" customFormat="1" x14ac:dyDescent="0.2">
      <c r="A66" s="15" t="s">
        <v>61</v>
      </c>
      <c r="B66" s="19">
        <v>424167.43</v>
      </c>
      <c r="C66" s="19">
        <v>346813.01</v>
      </c>
      <c r="D66" s="20">
        <v>372591.12000000005</v>
      </c>
      <c r="E66" s="20">
        <v>93254.939999999944</v>
      </c>
      <c r="F66" s="19">
        <v>235624.50999999998</v>
      </c>
      <c r="G66" s="21">
        <v>257807.86</v>
      </c>
      <c r="H66" s="20">
        <v>249843.31</v>
      </c>
      <c r="I66" s="20">
        <v>288199.23</v>
      </c>
      <c r="J66" s="22">
        <v>275595.65000000002</v>
      </c>
      <c r="K66" s="19">
        <v>269790.81</v>
      </c>
      <c r="L66" s="22">
        <v>306385.78999999998</v>
      </c>
      <c r="M66" s="20">
        <v>299753.3</v>
      </c>
      <c r="N66" s="20">
        <f t="shared" si="1"/>
        <v>3419826.96</v>
      </c>
    </row>
  </sheetData>
  <pageMargins left="0.25" right="0.25" top="0.25" bottom="0.25" header="0.25" footer="0.25"/>
  <pageSetup paperSize="5" scale="58" orientation="landscape" r:id="rId1"/>
  <headerFooter alignWithMargins="0">
    <oddFooter>&amp;CDistributed by Colorado State Treasury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6"/>
  <sheetViews>
    <sheetView zoomScale="75" zoomScaleNormal="75" workbookViewId="0">
      <selection activeCell="E24" sqref="E24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9" customFormat="1" ht="22.5" customHeight="1" x14ac:dyDescent="0.4">
      <c r="A1" s="8" t="s">
        <v>72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4" customFormat="1" ht="15.75" x14ac:dyDescent="0.25">
      <c r="A2" s="7" t="s">
        <v>63</v>
      </c>
      <c r="B2" s="1"/>
      <c r="C2" s="1"/>
    </row>
    <row r="3" spans="1:14" s="4" customFormat="1" ht="15.75" x14ac:dyDescent="0.25">
      <c r="A3" s="7" t="s">
        <v>64</v>
      </c>
      <c r="B3" s="1"/>
      <c r="C3" s="1"/>
      <c r="E3" s="6"/>
    </row>
    <row r="4" spans="1:14" s="14" customFormat="1" ht="47.25" x14ac:dyDescent="0.2">
      <c r="A4" s="10" t="s">
        <v>76</v>
      </c>
      <c r="B4" s="11" t="s">
        <v>89</v>
      </c>
      <c r="C4" s="11" t="s">
        <v>90</v>
      </c>
      <c r="D4" s="11" t="s">
        <v>91</v>
      </c>
      <c r="E4" s="11" t="s">
        <v>92</v>
      </c>
      <c r="F4" s="11" t="s">
        <v>93</v>
      </c>
      <c r="G4" s="11" t="s">
        <v>94</v>
      </c>
      <c r="H4" s="11" t="s">
        <v>95</v>
      </c>
      <c r="I4" s="23" t="s">
        <v>96</v>
      </c>
      <c r="J4" s="23" t="s">
        <v>97</v>
      </c>
      <c r="K4" s="23" t="s">
        <v>98</v>
      </c>
      <c r="L4" s="23" t="s">
        <v>99</v>
      </c>
      <c r="M4" s="23" t="s">
        <v>100</v>
      </c>
      <c r="N4" s="13" t="s">
        <v>66</v>
      </c>
    </row>
    <row r="5" spans="1:14" s="15" customFormat="1" x14ac:dyDescent="0.2">
      <c r="A5" s="15" t="s">
        <v>0</v>
      </c>
      <c r="B5" s="19">
        <v>734289.37</v>
      </c>
      <c r="C5" s="19">
        <v>558280.4</v>
      </c>
      <c r="D5" s="20">
        <v>1231951.49</v>
      </c>
      <c r="E5" s="20">
        <v>613399.46000000031</v>
      </c>
      <c r="F5" s="19">
        <v>1669258.59</v>
      </c>
      <c r="G5" s="21">
        <v>785770.44</v>
      </c>
      <c r="H5" s="20">
        <v>698844.16000000003</v>
      </c>
      <c r="I5" s="20">
        <v>539700.01</v>
      </c>
      <c r="J5" s="19">
        <v>733141.17</v>
      </c>
      <c r="K5" s="19">
        <v>981794.87</v>
      </c>
      <c r="L5" s="19">
        <v>806209.7</v>
      </c>
      <c r="M5" s="20">
        <v>643823.56999999995</v>
      </c>
      <c r="N5" s="20">
        <f t="shared" ref="N5:N66" si="0">SUM(B5:M5)</f>
        <v>9996463.2299999986</v>
      </c>
    </row>
    <row r="6" spans="1:14" s="15" customFormat="1" x14ac:dyDescent="0.2">
      <c r="A6" s="15" t="s">
        <v>1</v>
      </c>
      <c r="B6" s="19">
        <v>231880.85</v>
      </c>
      <c r="C6" s="19">
        <v>176299.07</v>
      </c>
      <c r="D6" s="20">
        <v>303196.37</v>
      </c>
      <c r="E6" s="20">
        <v>177619.34999999995</v>
      </c>
      <c r="F6" s="19">
        <v>212692.17</v>
      </c>
      <c r="G6" s="21">
        <v>160935.37</v>
      </c>
      <c r="H6" s="20">
        <v>143131.79999999999</v>
      </c>
      <c r="I6" s="20">
        <v>110537.14</v>
      </c>
      <c r="J6" s="19">
        <v>150156.25</v>
      </c>
      <c r="K6" s="19">
        <v>201083.56</v>
      </c>
      <c r="L6" s="19">
        <v>165121.57999999999</v>
      </c>
      <c r="M6" s="20">
        <v>131862.92000000001</v>
      </c>
      <c r="N6" s="20">
        <f t="shared" si="0"/>
        <v>2164516.4300000002</v>
      </c>
    </row>
    <row r="7" spans="1:14" s="15" customFormat="1" x14ac:dyDescent="0.2">
      <c r="A7" s="15" t="s">
        <v>2</v>
      </c>
      <c r="B7" s="19">
        <v>753713.71</v>
      </c>
      <c r="C7" s="19">
        <v>573048.73</v>
      </c>
      <c r="D7" s="20">
        <v>1040209.2</v>
      </c>
      <c r="E7" s="20">
        <v>654071.25000000012</v>
      </c>
      <c r="F7" s="19">
        <v>2134072.77</v>
      </c>
      <c r="G7" s="21">
        <v>578666.57999999996</v>
      </c>
      <c r="H7" s="20">
        <v>514651.28</v>
      </c>
      <c r="I7" s="20">
        <v>397452.42</v>
      </c>
      <c r="J7" s="19">
        <v>539908.68999999994</v>
      </c>
      <c r="K7" s="19">
        <v>723025.27</v>
      </c>
      <c r="L7" s="19">
        <v>593718.71</v>
      </c>
      <c r="M7" s="20">
        <v>474132.35</v>
      </c>
      <c r="N7" s="20">
        <f t="shared" si="0"/>
        <v>8976670.959999999</v>
      </c>
    </row>
    <row r="8" spans="1:14" s="15" customFormat="1" x14ac:dyDescent="0.2">
      <c r="A8" s="15" t="s">
        <v>3</v>
      </c>
      <c r="B8" s="19">
        <v>241817.32</v>
      </c>
      <c r="C8" s="19">
        <v>183853.77</v>
      </c>
      <c r="D8" s="20">
        <v>343605.42000000004</v>
      </c>
      <c r="E8" s="20">
        <v>174786.71000000008</v>
      </c>
      <c r="F8" s="19">
        <v>31055.54</v>
      </c>
      <c r="G8" s="21">
        <v>195683.22</v>
      </c>
      <c r="H8" s="20">
        <v>174035.66</v>
      </c>
      <c r="I8" s="20">
        <v>134403.42000000001</v>
      </c>
      <c r="J8" s="19">
        <v>182576.77</v>
      </c>
      <c r="K8" s="19">
        <v>244499.89</v>
      </c>
      <c r="L8" s="19">
        <v>200773.28</v>
      </c>
      <c r="M8" s="20">
        <v>160333.69</v>
      </c>
      <c r="N8" s="20">
        <f t="shared" si="0"/>
        <v>2267424.69</v>
      </c>
    </row>
    <row r="9" spans="1:14" s="15" customFormat="1" x14ac:dyDescent="0.2">
      <c r="A9" s="15" t="s">
        <v>4</v>
      </c>
      <c r="B9" s="19">
        <v>348471.75</v>
      </c>
      <c r="C9" s="19">
        <v>264943.15999999997</v>
      </c>
      <c r="D9" s="20">
        <v>417031.62</v>
      </c>
      <c r="E9" s="20">
        <v>251877.02000000002</v>
      </c>
      <c r="F9" s="19">
        <v>32157.78</v>
      </c>
      <c r="G9" s="21">
        <v>202628.51</v>
      </c>
      <c r="H9" s="20">
        <v>180212.62</v>
      </c>
      <c r="I9" s="20">
        <v>139173.74</v>
      </c>
      <c r="J9" s="19">
        <v>189056.87</v>
      </c>
      <c r="K9" s="19">
        <v>253177.8</v>
      </c>
      <c r="L9" s="19">
        <v>207899.23</v>
      </c>
      <c r="M9" s="20">
        <v>166024.32999999999</v>
      </c>
      <c r="N9" s="20">
        <f t="shared" si="0"/>
        <v>2652654.4299999997</v>
      </c>
    </row>
    <row r="10" spans="1:14" s="15" customFormat="1" x14ac:dyDescent="0.2">
      <c r="A10" s="15" t="s">
        <v>5</v>
      </c>
      <c r="B10" s="19">
        <v>174392.88</v>
      </c>
      <c r="C10" s="19">
        <v>132590.95000000001</v>
      </c>
      <c r="D10" s="20">
        <v>208875.1</v>
      </c>
      <c r="E10" s="20">
        <v>126052.01000000001</v>
      </c>
      <c r="F10" s="19">
        <v>16121.01</v>
      </c>
      <c r="G10" s="21">
        <v>101579.66</v>
      </c>
      <c r="H10" s="20">
        <v>90342.36</v>
      </c>
      <c r="I10" s="20">
        <v>69769.16</v>
      </c>
      <c r="J10" s="19">
        <v>94776.07</v>
      </c>
      <c r="K10" s="19">
        <v>126920.52</v>
      </c>
      <c r="L10" s="19">
        <v>104221.93</v>
      </c>
      <c r="M10" s="20">
        <v>83229.63</v>
      </c>
      <c r="N10" s="20">
        <f t="shared" si="0"/>
        <v>1328871.2800000003</v>
      </c>
    </row>
    <row r="11" spans="1:14" s="15" customFormat="1" x14ac:dyDescent="0.2">
      <c r="A11" s="15" t="s">
        <v>6</v>
      </c>
      <c r="B11" s="19">
        <v>480539.31</v>
      </c>
      <c r="C11" s="19">
        <v>365354.16</v>
      </c>
      <c r="D11" s="20">
        <v>756526.92999999993</v>
      </c>
      <c r="E11" s="20">
        <v>410863.98999999987</v>
      </c>
      <c r="F11" s="19">
        <v>1260776.9300000002</v>
      </c>
      <c r="G11" s="21">
        <v>463745.34</v>
      </c>
      <c r="H11" s="20">
        <v>412443.26</v>
      </c>
      <c r="I11" s="20">
        <v>318519.7</v>
      </c>
      <c r="J11" s="19">
        <v>432684.64</v>
      </c>
      <c r="K11" s="19">
        <v>579434.87</v>
      </c>
      <c r="L11" s="19">
        <v>475808.16</v>
      </c>
      <c r="M11" s="20">
        <v>379971.25</v>
      </c>
      <c r="N11" s="20">
        <f t="shared" si="0"/>
        <v>6336668.54</v>
      </c>
    </row>
    <row r="12" spans="1:14" s="15" customFormat="1" x14ac:dyDescent="0.2">
      <c r="A12" s="15" t="s">
        <v>7</v>
      </c>
      <c r="B12" s="19">
        <v>286744.52</v>
      </c>
      <c r="C12" s="19">
        <v>218011.93</v>
      </c>
      <c r="D12" s="20">
        <v>325868.21999999997</v>
      </c>
      <c r="E12" s="20">
        <v>207260.30000000005</v>
      </c>
      <c r="F12" s="19">
        <v>23673.67</v>
      </c>
      <c r="G12" s="21">
        <v>149169.54</v>
      </c>
      <c r="H12" s="20">
        <v>132667.57999999999</v>
      </c>
      <c r="I12" s="20">
        <v>102455.88</v>
      </c>
      <c r="J12" s="19">
        <v>139178.48000000001</v>
      </c>
      <c r="K12" s="19">
        <v>186382.54</v>
      </c>
      <c r="L12" s="19">
        <v>153049.70000000001</v>
      </c>
      <c r="M12" s="20">
        <v>122222.55</v>
      </c>
      <c r="N12" s="20">
        <f t="shared" si="0"/>
        <v>2046684.9100000001</v>
      </c>
    </row>
    <row r="13" spans="1:14" s="15" customFormat="1" x14ac:dyDescent="0.2">
      <c r="A13" s="15" t="s">
        <v>8</v>
      </c>
      <c r="B13" s="19">
        <v>187873.29</v>
      </c>
      <c r="C13" s="19">
        <v>142840.10999999999</v>
      </c>
      <c r="D13" s="20">
        <v>237616.15999999997</v>
      </c>
      <c r="E13" s="20">
        <v>135795.69999999995</v>
      </c>
      <c r="F13" s="19">
        <v>19397.759999999998</v>
      </c>
      <c r="G13" s="21">
        <v>122226.7</v>
      </c>
      <c r="H13" s="20">
        <v>108705.3</v>
      </c>
      <c r="I13" s="20">
        <v>83950.41</v>
      </c>
      <c r="J13" s="19">
        <v>114040.21</v>
      </c>
      <c r="K13" s="19">
        <v>152718.32</v>
      </c>
      <c r="L13" s="19">
        <v>125406.03</v>
      </c>
      <c r="M13" s="20">
        <v>100146.84</v>
      </c>
      <c r="N13" s="20">
        <f t="shared" si="0"/>
        <v>1530716.8300000003</v>
      </c>
    </row>
    <row r="14" spans="1:14" s="15" customFormat="1" x14ac:dyDescent="0.2">
      <c r="A14" s="15" t="s">
        <v>9</v>
      </c>
      <c r="B14" s="19">
        <v>126504.93</v>
      </c>
      <c r="C14" s="19">
        <v>96181.73</v>
      </c>
      <c r="D14" s="20">
        <v>159264.79999999999</v>
      </c>
      <c r="E14" s="20">
        <v>91438.37</v>
      </c>
      <c r="F14" s="19">
        <v>12943.09</v>
      </c>
      <c r="G14" s="21">
        <v>81555.37</v>
      </c>
      <c r="H14" s="20">
        <v>72533.259999999995</v>
      </c>
      <c r="I14" s="20">
        <v>56015.64</v>
      </c>
      <c r="J14" s="19">
        <v>76092.960000000006</v>
      </c>
      <c r="K14" s="19">
        <v>101900.8</v>
      </c>
      <c r="L14" s="19">
        <v>83676.759999999995</v>
      </c>
      <c r="M14" s="20">
        <v>66822.649999999994</v>
      </c>
      <c r="N14" s="20">
        <f t="shared" si="0"/>
        <v>1024930.3600000001</v>
      </c>
    </row>
    <row r="15" spans="1:14" s="15" customFormat="1" x14ac:dyDescent="0.2">
      <c r="A15" s="15" t="s">
        <v>10</v>
      </c>
      <c r="B15" s="19">
        <v>254041.65</v>
      </c>
      <c r="C15" s="19">
        <v>193147.93</v>
      </c>
      <c r="D15" s="20">
        <v>306941.62</v>
      </c>
      <c r="E15" s="20">
        <v>183622.51</v>
      </c>
      <c r="F15" s="19">
        <v>23914.11</v>
      </c>
      <c r="G15" s="21">
        <v>150684.54</v>
      </c>
      <c r="H15" s="20">
        <v>134014.98000000001</v>
      </c>
      <c r="I15" s="20">
        <v>103496.45</v>
      </c>
      <c r="J15" s="19">
        <v>140592</v>
      </c>
      <c r="K15" s="19">
        <v>188275.48</v>
      </c>
      <c r="L15" s="19">
        <v>154604.10999999999</v>
      </c>
      <c r="M15" s="20">
        <v>123463.87</v>
      </c>
      <c r="N15" s="20">
        <f t="shared" si="0"/>
        <v>1956799.25</v>
      </c>
    </row>
    <row r="16" spans="1:14" s="15" customFormat="1" x14ac:dyDescent="0.2">
      <c r="A16" s="15" t="s">
        <v>11</v>
      </c>
      <c r="B16" s="19">
        <v>449182.24</v>
      </c>
      <c r="C16" s="19">
        <v>341513.37</v>
      </c>
      <c r="D16" s="20">
        <v>635325.15999999992</v>
      </c>
      <c r="E16" s="20">
        <v>324671.05000000005</v>
      </c>
      <c r="F16" s="19">
        <v>57213.93</v>
      </c>
      <c r="G16" s="21">
        <v>360509.18</v>
      </c>
      <c r="H16" s="20">
        <v>320627.65000000002</v>
      </c>
      <c r="I16" s="20">
        <v>247612.78</v>
      </c>
      <c r="J16" s="19">
        <v>336363.02</v>
      </c>
      <c r="K16" s="19">
        <v>450444.61</v>
      </c>
      <c r="L16" s="19">
        <v>369886.65</v>
      </c>
      <c r="M16" s="20">
        <v>295384.37</v>
      </c>
      <c r="N16" s="20">
        <f t="shared" si="0"/>
        <v>4188734.01</v>
      </c>
    </row>
    <row r="17" spans="1:14" s="15" customFormat="1" x14ac:dyDescent="0.2">
      <c r="A17" s="15" t="s">
        <v>12</v>
      </c>
      <c r="B17" s="19">
        <v>95461.88</v>
      </c>
      <c r="C17" s="19">
        <v>72579.69</v>
      </c>
      <c r="D17" s="20">
        <v>118050.09999999999</v>
      </c>
      <c r="E17" s="20">
        <v>69000.300000000017</v>
      </c>
      <c r="F17" s="19">
        <v>9423.15</v>
      </c>
      <c r="G17" s="21">
        <v>59375.96</v>
      </c>
      <c r="H17" s="20">
        <v>52807.46</v>
      </c>
      <c r="I17" s="20">
        <v>40781.9</v>
      </c>
      <c r="J17" s="19">
        <v>55399.08</v>
      </c>
      <c r="K17" s="19">
        <v>74188.350000000006</v>
      </c>
      <c r="L17" s="19">
        <v>60920.43</v>
      </c>
      <c r="M17" s="20">
        <v>48649.89</v>
      </c>
      <c r="N17" s="20">
        <f t="shared" si="0"/>
        <v>756638.19000000006</v>
      </c>
    </row>
    <row r="18" spans="1:14" s="15" customFormat="1" x14ac:dyDescent="0.2">
      <c r="A18" s="15" t="s">
        <v>13</v>
      </c>
      <c r="B18" s="19">
        <v>169929.32</v>
      </c>
      <c r="C18" s="19">
        <v>129197.31</v>
      </c>
      <c r="D18" s="20">
        <v>207259.38</v>
      </c>
      <c r="E18" s="20">
        <v>122825.72000000009</v>
      </c>
      <c r="F18" s="19">
        <v>16309.81</v>
      </c>
      <c r="G18" s="21">
        <v>102769.33</v>
      </c>
      <c r="H18" s="20">
        <v>91400.42</v>
      </c>
      <c r="I18" s="20">
        <v>70586.28</v>
      </c>
      <c r="J18" s="19">
        <v>95886.05</v>
      </c>
      <c r="K18" s="19">
        <v>128406.97</v>
      </c>
      <c r="L18" s="19">
        <v>105442.54</v>
      </c>
      <c r="M18" s="20">
        <v>84204.39</v>
      </c>
      <c r="N18" s="20">
        <f t="shared" si="0"/>
        <v>1324217.5200000003</v>
      </c>
    </row>
    <row r="19" spans="1:14" s="15" customFormat="1" x14ac:dyDescent="0.2">
      <c r="A19" s="15" t="s">
        <v>14</v>
      </c>
      <c r="B19" s="19">
        <v>352060.54</v>
      </c>
      <c r="C19" s="19">
        <v>267671.71999999997</v>
      </c>
      <c r="D19" s="20">
        <v>472540.53</v>
      </c>
      <c r="E19" s="20">
        <v>254471.02000000025</v>
      </c>
      <c r="F19" s="19">
        <v>40745.72</v>
      </c>
      <c r="G19" s="21">
        <v>256741.78</v>
      </c>
      <c r="H19" s="20">
        <v>228339.58</v>
      </c>
      <c r="I19" s="20">
        <v>176341</v>
      </c>
      <c r="J19" s="19">
        <v>239545.75</v>
      </c>
      <c r="K19" s="19">
        <v>320790.59000000003</v>
      </c>
      <c r="L19" s="19">
        <v>263420.09000000003</v>
      </c>
      <c r="M19" s="20">
        <v>210362.22</v>
      </c>
      <c r="N19" s="20">
        <f t="shared" si="0"/>
        <v>3083030.5400000005</v>
      </c>
    </row>
    <row r="20" spans="1:14" s="15" customFormat="1" x14ac:dyDescent="0.2">
      <c r="A20" s="15" t="s">
        <v>15</v>
      </c>
      <c r="B20" s="19">
        <v>255073.43</v>
      </c>
      <c r="C20" s="19">
        <v>193932.39</v>
      </c>
      <c r="D20" s="20">
        <v>284448.95</v>
      </c>
      <c r="E20" s="20">
        <v>184368.27999999991</v>
      </c>
      <c r="F20" s="19">
        <v>20183.97</v>
      </c>
      <c r="G20" s="21">
        <v>127180.65</v>
      </c>
      <c r="H20" s="20">
        <v>113111.22</v>
      </c>
      <c r="I20" s="20">
        <v>87352.99</v>
      </c>
      <c r="J20" s="19">
        <v>118662.36</v>
      </c>
      <c r="K20" s="19">
        <v>158908.13</v>
      </c>
      <c r="L20" s="19">
        <v>130488.84</v>
      </c>
      <c r="M20" s="20">
        <v>104205.88</v>
      </c>
      <c r="N20" s="20">
        <f t="shared" si="0"/>
        <v>1777917.0900000003</v>
      </c>
    </row>
    <row r="21" spans="1:14" s="15" customFormat="1" x14ac:dyDescent="0.2">
      <c r="A21" s="15" t="s">
        <v>16</v>
      </c>
      <c r="B21" s="19">
        <v>411589.64</v>
      </c>
      <c r="C21" s="19">
        <v>312931.71000000002</v>
      </c>
      <c r="D21" s="20">
        <v>1252116.7999999998</v>
      </c>
      <c r="E21" s="20">
        <v>327848.91000000027</v>
      </c>
      <c r="F21" s="19">
        <v>727603.5</v>
      </c>
      <c r="G21" s="21">
        <v>1010928.31</v>
      </c>
      <c r="H21" s="20">
        <v>899093.82</v>
      </c>
      <c r="I21" s="20">
        <v>694347.86</v>
      </c>
      <c r="J21" s="19">
        <v>943218.43</v>
      </c>
      <c r="K21" s="19">
        <v>1263122.3799999999</v>
      </c>
      <c r="L21" s="19">
        <v>1037224.32</v>
      </c>
      <c r="M21" s="20">
        <v>828307.41</v>
      </c>
      <c r="N21" s="20">
        <f t="shared" si="0"/>
        <v>9708333.0899999999</v>
      </c>
    </row>
    <row r="22" spans="1:14" s="15" customFormat="1" x14ac:dyDescent="0.2">
      <c r="A22" s="15" t="s">
        <v>17</v>
      </c>
      <c r="B22" s="19">
        <v>291701.53999999998</v>
      </c>
      <c r="C22" s="19">
        <v>221780.75</v>
      </c>
      <c r="D22" s="20">
        <v>393318.81000000006</v>
      </c>
      <c r="E22" s="20">
        <v>210843.25</v>
      </c>
      <c r="F22" s="19">
        <v>34049.14</v>
      </c>
      <c r="G22" s="21">
        <v>214546.11</v>
      </c>
      <c r="H22" s="20">
        <v>190811.83</v>
      </c>
      <c r="I22" s="20">
        <v>147359.24</v>
      </c>
      <c r="J22" s="19">
        <v>200176.25</v>
      </c>
      <c r="K22" s="19">
        <v>268068.46000000002</v>
      </c>
      <c r="L22" s="19">
        <v>220126.83</v>
      </c>
      <c r="M22" s="20">
        <v>175789.05</v>
      </c>
      <c r="N22" s="20">
        <f t="shared" si="0"/>
        <v>2568571.2600000002</v>
      </c>
    </row>
    <row r="23" spans="1:14" s="15" customFormat="1" x14ac:dyDescent="0.2">
      <c r="A23" s="15" t="s">
        <v>18</v>
      </c>
      <c r="B23" s="19">
        <v>838140.05</v>
      </c>
      <c r="C23" s="19">
        <v>637238.1</v>
      </c>
      <c r="D23" s="20">
        <v>1739443.2599999998</v>
      </c>
      <c r="E23" s="20">
        <v>718542.06</v>
      </c>
      <c r="F23" s="19">
        <v>2302722.54</v>
      </c>
      <c r="G23" s="21">
        <v>1235445.28</v>
      </c>
      <c r="H23" s="20">
        <v>1098773.48</v>
      </c>
      <c r="I23" s="20">
        <v>848555.51</v>
      </c>
      <c r="J23" s="19">
        <v>1152697.72</v>
      </c>
      <c r="K23" s="19">
        <v>1543649.11</v>
      </c>
      <c r="L23" s="19">
        <v>1267581.3700000001</v>
      </c>
      <c r="M23" s="20">
        <v>1012266.12</v>
      </c>
      <c r="N23" s="20">
        <f t="shared" si="0"/>
        <v>14395054.6</v>
      </c>
    </row>
    <row r="24" spans="1:14" s="15" customFormat="1" x14ac:dyDescent="0.2">
      <c r="A24" s="15" t="s">
        <v>19</v>
      </c>
      <c r="B24" s="19">
        <v>302669.78999999998</v>
      </c>
      <c r="C24" s="19">
        <v>230119.92</v>
      </c>
      <c r="D24" s="20">
        <v>441926.38</v>
      </c>
      <c r="E24" s="20">
        <v>218771.15000000002</v>
      </c>
      <c r="F24" s="19">
        <v>40781.65</v>
      </c>
      <c r="G24" s="21">
        <v>256968.15</v>
      </c>
      <c r="H24" s="20">
        <v>228540.91</v>
      </c>
      <c r="I24" s="20">
        <v>176496.47</v>
      </c>
      <c r="J24" s="19">
        <v>239756.95</v>
      </c>
      <c r="K24" s="19">
        <v>321073.43</v>
      </c>
      <c r="L24" s="19">
        <v>263652.34000000003</v>
      </c>
      <c r="M24" s="20">
        <v>210547.69</v>
      </c>
      <c r="N24" s="20">
        <f t="shared" si="0"/>
        <v>2931304.8299999996</v>
      </c>
    </row>
    <row r="25" spans="1:14" s="15" customFormat="1" x14ac:dyDescent="0.2">
      <c r="A25" s="15" t="s">
        <v>20</v>
      </c>
      <c r="B25" s="19">
        <v>335327.8</v>
      </c>
      <c r="C25" s="19">
        <v>254949.81</v>
      </c>
      <c r="D25" s="20">
        <v>451997.55000000005</v>
      </c>
      <c r="E25" s="20">
        <v>242376.51</v>
      </c>
      <c r="F25" s="19">
        <v>39118.050000000003</v>
      </c>
      <c r="G25" s="21">
        <v>246485.68</v>
      </c>
      <c r="H25" s="20">
        <v>219218.07</v>
      </c>
      <c r="I25" s="20">
        <v>169296.68</v>
      </c>
      <c r="J25" s="19">
        <v>229976.58</v>
      </c>
      <c r="K25" s="19">
        <v>307975.93</v>
      </c>
      <c r="L25" s="19">
        <v>252897.21</v>
      </c>
      <c r="M25" s="20">
        <v>201958.85</v>
      </c>
      <c r="N25" s="20">
        <f t="shared" si="0"/>
        <v>2951578.72</v>
      </c>
    </row>
    <row r="26" spans="1:14" s="15" customFormat="1" x14ac:dyDescent="0.2">
      <c r="A26" s="15" t="s">
        <v>21</v>
      </c>
      <c r="B26" s="19">
        <v>424262.56</v>
      </c>
      <c r="C26" s="19">
        <v>322566.93</v>
      </c>
      <c r="D26" s="20">
        <v>567831.64</v>
      </c>
      <c r="E26" s="20">
        <v>306658.99</v>
      </c>
      <c r="F26" s="19">
        <v>48840.93</v>
      </c>
      <c r="G26" s="21">
        <v>307750.31</v>
      </c>
      <c r="H26" s="20">
        <v>273705.27</v>
      </c>
      <c r="I26" s="20">
        <v>211375.79</v>
      </c>
      <c r="J26" s="19">
        <v>287137.84000000003</v>
      </c>
      <c r="K26" s="19">
        <v>384524.11</v>
      </c>
      <c r="L26" s="19">
        <v>315755.44</v>
      </c>
      <c r="M26" s="20">
        <v>252156.22</v>
      </c>
      <c r="N26" s="20">
        <f t="shared" si="0"/>
        <v>3702566.03</v>
      </c>
    </row>
    <row r="27" spans="1:14" s="15" customFormat="1" x14ac:dyDescent="0.2">
      <c r="A27" s="15" t="s">
        <v>22</v>
      </c>
      <c r="B27" s="19">
        <v>93331.03</v>
      </c>
      <c r="C27" s="19">
        <v>70959.61</v>
      </c>
      <c r="D27" s="20">
        <v>109587.44</v>
      </c>
      <c r="E27" s="20">
        <v>67460.110000000015</v>
      </c>
      <c r="F27" s="19">
        <v>8273.2800000000007</v>
      </c>
      <c r="G27" s="21">
        <v>52130.54</v>
      </c>
      <c r="H27" s="20">
        <v>46363.57</v>
      </c>
      <c r="I27" s="20">
        <v>35805.43</v>
      </c>
      <c r="J27" s="19">
        <v>48638.94</v>
      </c>
      <c r="K27" s="19">
        <v>65135.43</v>
      </c>
      <c r="L27" s="19">
        <v>53486.54</v>
      </c>
      <c r="M27" s="20">
        <v>42713.33</v>
      </c>
      <c r="N27" s="20">
        <f t="shared" si="0"/>
        <v>693885.25000000012</v>
      </c>
    </row>
    <row r="28" spans="1:14" s="15" customFormat="1" x14ac:dyDescent="0.2">
      <c r="A28" s="15" t="s">
        <v>23</v>
      </c>
      <c r="B28" s="19">
        <v>389944.73</v>
      </c>
      <c r="C28" s="19">
        <v>296475.08</v>
      </c>
      <c r="D28" s="20">
        <v>467589.62</v>
      </c>
      <c r="E28" s="20">
        <v>281853.89999999991</v>
      </c>
      <c r="F28" s="19">
        <v>36134.199999999997</v>
      </c>
      <c r="G28" s="21">
        <v>227684.25</v>
      </c>
      <c r="H28" s="20">
        <v>202496.56</v>
      </c>
      <c r="I28" s="20">
        <v>156383.07</v>
      </c>
      <c r="J28" s="19">
        <v>212434.43</v>
      </c>
      <c r="K28" s="19">
        <v>284484.14</v>
      </c>
      <c r="L28" s="19">
        <v>233606.71</v>
      </c>
      <c r="M28" s="20">
        <v>186553.83</v>
      </c>
      <c r="N28" s="20">
        <f t="shared" si="0"/>
        <v>2975640.5200000005</v>
      </c>
    </row>
    <row r="29" spans="1:14" s="15" customFormat="1" x14ac:dyDescent="0.2">
      <c r="A29" s="15" t="s">
        <v>24</v>
      </c>
      <c r="B29" s="19">
        <v>409144.77</v>
      </c>
      <c r="C29" s="19">
        <v>311072.88</v>
      </c>
      <c r="D29" s="20">
        <v>488694.8</v>
      </c>
      <c r="E29" s="20">
        <v>295731.77</v>
      </c>
      <c r="F29" s="19">
        <v>37604.160000000003</v>
      </c>
      <c r="G29" s="21">
        <v>236946.58</v>
      </c>
      <c r="H29" s="20">
        <v>210734.23</v>
      </c>
      <c r="I29" s="20">
        <v>162744.82</v>
      </c>
      <c r="J29" s="19">
        <v>221076.38</v>
      </c>
      <c r="K29" s="19">
        <v>296057.12</v>
      </c>
      <c r="L29" s="19">
        <v>243109.97</v>
      </c>
      <c r="M29" s="20">
        <v>194142.95</v>
      </c>
      <c r="N29" s="20">
        <f t="shared" si="0"/>
        <v>3107060.43</v>
      </c>
    </row>
    <row r="30" spans="1:14" s="15" customFormat="1" x14ac:dyDescent="0.2">
      <c r="A30" s="15" t="s">
        <v>25</v>
      </c>
      <c r="B30" s="19" t="s">
        <v>62</v>
      </c>
      <c r="C30" s="19">
        <v>223910.65</v>
      </c>
      <c r="D30" s="20">
        <v>130271.29999999999</v>
      </c>
      <c r="E30" s="20">
        <v>91940.950000000012</v>
      </c>
      <c r="F30" s="19">
        <v>8198.75</v>
      </c>
      <c r="G30" s="21">
        <v>51660.91</v>
      </c>
      <c r="H30" s="20">
        <v>45945.9</v>
      </c>
      <c r="I30" s="20">
        <v>35482.879999999997</v>
      </c>
      <c r="J30" s="19">
        <v>48200.77</v>
      </c>
      <c r="K30" s="19">
        <v>64548.65</v>
      </c>
      <c r="L30" s="19">
        <v>53004.7</v>
      </c>
      <c r="M30" s="20">
        <v>42328.54</v>
      </c>
      <c r="N30" s="20">
        <f t="shared" si="0"/>
        <v>795494</v>
      </c>
    </row>
    <row r="31" spans="1:14" s="15" customFormat="1" x14ac:dyDescent="0.2">
      <c r="A31" s="15" t="s">
        <v>26</v>
      </c>
      <c r="B31" s="19" t="s">
        <v>62</v>
      </c>
      <c r="C31" s="19" t="s">
        <v>62</v>
      </c>
      <c r="D31" s="20">
        <v>734736.78916399996</v>
      </c>
      <c r="E31" s="20">
        <v>182503.84000000008</v>
      </c>
      <c r="F31" s="19">
        <v>21382.33</v>
      </c>
      <c r="G31" s="21">
        <v>134731.65</v>
      </c>
      <c r="H31" s="20">
        <v>119826.88</v>
      </c>
      <c r="I31" s="20">
        <v>92539.33</v>
      </c>
      <c r="J31" s="19">
        <v>125707.6</v>
      </c>
      <c r="K31" s="19">
        <v>168342.85</v>
      </c>
      <c r="L31" s="19">
        <v>138236.25</v>
      </c>
      <c r="M31" s="20">
        <v>110392.81</v>
      </c>
      <c r="N31" s="20">
        <f t="shared" si="0"/>
        <v>1828400.3291640002</v>
      </c>
    </row>
    <row r="32" spans="1:14" s="15" customFormat="1" x14ac:dyDescent="0.2">
      <c r="A32" s="15" t="s">
        <v>27</v>
      </c>
      <c r="B32" s="19">
        <v>207163.05</v>
      </c>
      <c r="C32" s="19">
        <v>157506.12</v>
      </c>
      <c r="D32" s="20">
        <v>232412.13</v>
      </c>
      <c r="E32" s="20">
        <v>149738.43</v>
      </c>
      <c r="F32" s="19">
        <v>16617.099999999999</v>
      </c>
      <c r="G32" s="21">
        <v>104705.57</v>
      </c>
      <c r="H32" s="20">
        <v>93122.46</v>
      </c>
      <c r="I32" s="20">
        <v>71916.160000000003</v>
      </c>
      <c r="J32" s="19">
        <v>97692.6</v>
      </c>
      <c r="K32" s="19">
        <v>130826.23</v>
      </c>
      <c r="L32" s="19">
        <v>107429.14</v>
      </c>
      <c r="M32" s="20">
        <v>85790.85</v>
      </c>
      <c r="N32" s="20">
        <f t="shared" si="0"/>
        <v>1454919.8399999999</v>
      </c>
    </row>
    <row r="33" spans="1:14" s="15" customFormat="1" x14ac:dyDescent="0.2">
      <c r="A33" s="15" t="s">
        <v>28</v>
      </c>
      <c r="B33" s="19">
        <v>1149445.3700000001</v>
      </c>
      <c r="C33" s="19">
        <v>873923.61</v>
      </c>
      <c r="D33" s="20">
        <v>1832196.52</v>
      </c>
      <c r="E33" s="20">
        <v>960059.78</v>
      </c>
      <c r="F33" s="19">
        <v>2594774.2699999996</v>
      </c>
      <c r="G33" s="21">
        <v>1132224.17</v>
      </c>
      <c r="H33" s="20">
        <v>1006971.26</v>
      </c>
      <c r="I33" s="20">
        <v>777658.93</v>
      </c>
      <c r="J33" s="19">
        <v>1056390.1499999999</v>
      </c>
      <c r="K33" s="19">
        <v>1414677.66</v>
      </c>
      <c r="L33" s="19">
        <v>1161675.3</v>
      </c>
      <c r="M33" s="20">
        <v>927691.57</v>
      </c>
      <c r="N33" s="20">
        <f t="shared" si="0"/>
        <v>14887688.59</v>
      </c>
    </row>
    <row r="34" spans="1:14" s="15" customFormat="1" x14ac:dyDescent="0.2">
      <c r="A34" s="15" t="s">
        <v>29</v>
      </c>
      <c r="B34" s="19">
        <v>199447.14</v>
      </c>
      <c r="C34" s="19">
        <v>151639.71</v>
      </c>
      <c r="D34" s="20">
        <v>237292.18</v>
      </c>
      <c r="E34" s="20">
        <v>144161.34000000003</v>
      </c>
      <c r="F34" s="19">
        <v>18180.53</v>
      </c>
      <c r="G34" s="21">
        <v>114556.84</v>
      </c>
      <c r="H34" s="20">
        <v>101883.93</v>
      </c>
      <c r="I34" s="20">
        <v>78682.429999999993</v>
      </c>
      <c r="J34" s="19">
        <v>106884.06</v>
      </c>
      <c r="K34" s="19">
        <v>143135.09</v>
      </c>
      <c r="L34" s="19">
        <v>117536.67</v>
      </c>
      <c r="M34" s="20">
        <v>93862.52</v>
      </c>
      <c r="N34" s="20">
        <f t="shared" si="0"/>
        <v>1507262.4400000002</v>
      </c>
    </row>
    <row r="35" spans="1:14" s="15" customFormat="1" x14ac:dyDescent="0.2">
      <c r="A35" s="15" t="s">
        <v>30</v>
      </c>
      <c r="B35" s="19">
        <v>368703.57</v>
      </c>
      <c r="C35" s="19">
        <v>280325.42</v>
      </c>
      <c r="D35" s="20">
        <v>461238.89999999997</v>
      </c>
      <c r="E35" s="20">
        <v>266500.67000000016</v>
      </c>
      <c r="F35" s="19">
        <v>37248.42</v>
      </c>
      <c r="G35" s="21">
        <v>234705.01</v>
      </c>
      <c r="H35" s="20">
        <v>208740.64</v>
      </c>
      <c r="I35" s="20">
        <v>161205.22</v>
      </c>
      <c r="J35" s="19">
        <v>218984.95</v>
      </c>
      <c r="K35" s="19">
        <v>293256.34999999998</v>
      </c>
      <c r="L35" s="19">
        <v>240810.1</v>
      </c>
      <c r="M35" s="20">
        <v>192306.31</v>
      </c>
      <c r="N35" s="20">
        <f t="shared" si="0"/>
        <v>2964025.56</v>
      </c>
    </row>
    <row r="36" spans="1:14" s="15" customFormat="1" x14ac:dyDescent="0.2">
      <c r="A36" s="15" t="s">
        <v>31</v>
      </c>
      <c r="B36" s="19">
        <v>298609.96000000002</v>
      </c>
      <c r="C36" s="19">
        <v>227033.23</v>
      </c>
      <c r="D36" s="20">
        <v>462531.91</v>
      </c>
      <c r="E36" s="20">
        <v>233739.46000000008</v>
      </c>
      <c r="F36" s="19">
        <v>379070.57</v>
      </c>
      <c r="G36" s="21">
        <v>280475.48</v>
      </c>
      <c r="H36" s="20">
        <v>249447.73</v>
      </c>
      <c r="I36" s="20">
        <v>192642.29</v>
      </c>
      <c r="J36" s="19">
        <v>261689.82</v>
      </c>
      <c r="K36" s="19">
        <v>350445.08</v>
      </c>
      <c r="L36" s="19">
        <v>287771.14</v>
      </c>
      <c r="M36" s="20">
        <v>229808.5</v>
      </c>
      <c r="N36" s="20">
        <f t="shared" si="0"/>
        <v>3453265.1700000004</v>
      </c>
    </row>
    <row r="37" spans="1:14" s="15" customFormat="1" x14ac:dyDescent="0.2">
      <c r="A37" s="15" t="s">
        <v>32</v>
      </c>
      <c r="B37" s="19">
        <v>88710.46</v>
      </c>
      <c r="C37" s="19">
        <v>67446.59</v>
      </c>
      <c r="D37" s="20">
        <v>122334.13999999998</v>
      </c>
      <c r="E37" s="20">
        <v>64120.350000000006</v>
      </c>
      <c r="F37" s="19">
        <v>10793.41</v>
      </c>
      <c r="G37" s="21">
        <v>68010.06</v>
      </c>
      <c r="H37" s="20">
        <v>60486.41</v>
      </c>
      <c r="I37" s="20">
        <v>46712.15</v>
      </c>
      <c r="J37" s="19">
        <v>63454.89</v>
      </c>
      <c r="K37" s="19">
        <v>84976.38</v>
      </c>
      <c r="L37" s="19">
        <v>69779.12</v>
      </c>
      <c r="M37" s="20">
        <v>55724.26</v>
      </c>
      <c r="N37" s="20">
        <f t="shared" si="0"/>
        <v>802548.22</v>
      </c>
    </row>
    <row r="38" spans="1:14" s="15" customFormat="1" x14ac:dyDescent="0.2">
      <c r="A38" s="15" t="s">
        <v>33</v>
      </c>
      <c r="B38" s="19">
        <v>656614.43999999994</v>
      </c>
      <c r="C38" s="19">
        <v>499224.13</v>
      </c>
      <c r="D38" s="20">
        <v>1129153.7200000002</v>
      </c>
      <c r="E38" s="20">
        <v>543664.30000000005</v>
      </c>
      <c r="F38" s="19">
        <v>1406515.39</v>
      </c>
      <c r="G38" s="21">
        <v>730607.36</v>
      </c>
      <c r="H38" s="20">
        <v>649783.53</v>
      </c>
      <c r="I38" s="20">
        <v>501811.7</v>
      </c>
      <c r="J38" s="19">
        <v>681672.8</v>
      </c>
      <c r="K38" s="19">
        <v>912870.38</v>
      </c>
      <c r="L38" s="19">
        <v>749611.73</v>
      </c>
      <c r="M38" s="20">
        <v>598625.52</v>
      </c>
      <c r="N38" s="20">
        <f t="shared" si="0"/>
        <v>9060155</v>
      </c>
    </row>
    <row r="39" spans="1:14" s="15" customFormat="1" x14ac:dyDescent="0.2">
      <c r="A39" s="15" t="s">
        <v>34</v>
      </c>
      <c r="B39" s="19">
        <v>466229</v>
      </c>
      <c r="C39" s="19">
        <v>354474.03</v>
      </c>
      <c r="D39" s="20">
        <v>545348.6399999999</v>
      </c>
      <c r="E39" s="20">
        <v>336992.53</v>
      </c>
      <c r="F39" s="19">
        <v>40991.97</v>
      </c>
      <c r="G39" s="21">
        <v>258293.4</v>
      </c>
      <c r="H39" s="20">
        <v>229719.55</v>
      </c>
      <c r="I39" s="20">
        <v>177406.72</v>
      </c>
      <c r="J39" s="19">
        <v>240993.45</v>
      </c>
      <c r="K39" s="19">
        <v>322729.28999999998</v>
      </c>
      <c r="L39" s="19">
        <v>265012.07</v>
      </c>
      <c r="M39" s="20">
        <v>211633.54</v>
      </c>
      <c r="N39" s="20">
        <f t="shared" si="0"/>
        <v>3449824.19</v>
      </c>
    </row>
    <row r="40" spans="1:14" s="15" customFormat="1" x14ac:dyDescent="0.2">
      <c r="A40" s="15" t="s">
        <v>35</v>
      </c>
      <c r="B40" s="19">
        <v>259469.7</v>
      </c>
      <c r="C40" s="19">
        <v>197274.88</v>
      </c>
      <c r="D40" s="20">
        <v>346199.67</v>
      </c>
      <c r="E40" s="20">
        <v>203836.53999999992</v>
      </c>
      <c r="F40" s="19">
        <v>334128.32</v>
      </c>
      <c r="G40" s="21">
        <v>187122.6</v>
      </c>
      <c r="H40" s="20">
        <v>166422.06</v>
      </c>
      <c r="I40" s="20">
        <v>128523.63</v>
      </c>
      <c r="J40" s="19">
        <v>174589.52</v>
      </c>
      <c r="K40" s="19">
        <v>233803.67</v>
      </c>
      <c r="L40" s="19">
        <v>191989.99</v>
      </c>
      <c r="M40" s="20">
        <v>153319.51</v>
      </c>
      <c r="N40" s="20">
        <f t="shared" si="0"/>
        <v>2576680.09</v>
      </c>
    </row>
    <row r="41" spans="1:14" s="15" customFormat="1" x14ac:dyDescent="0.2">
      <c r="A41" s="15" t="s">
        <v>36</v>
      </c>
      <c r="B41" s="19">
        <v>444628.96</v>
      </c>
      <c r="C41" s="19">
        <v>338051.51</v>
      </c>
      <c r="D41" s="20">
        <v>575582.25</v>
      </c>
      <c r="E41" s="20">
        <v>338938.14000000013</v>
      </c>
      <c r="F41" s="19">
        <v>376160.23000000004</v>
      </c>
      <c r="G41" s="21">
        <v>302706.46000000002</v>
      </c>
      <c r="H41" s="20">
        <v>269219.39</v>
      </c>
      <c r="I41" s="20">
        <v>207911.46</v>
      </c>
      <c r="J41" s="19">
        <v>282431.81</v>
      </c>
      <c r="K41" s="19">
        <v>378221.98</v>
      </c>
      <c r="L41" s="19">
        <v>310580.39</v>
      </c>
      <c r="M41" s="20">
        <v>248023.53</v>
      </c>
      <c r="N41" s="20">
        <f t="shared" si="0"/>
        <v>4072456.1100000003</v>
      </c>
    </row>
    <row r="42" spans="1:14" s="15" customFormat="1" x14ac:dyDescent="0.2">
      <c r="A42" s="15" t="s">
        <v>37</v>
      </c>
      <c r="B42" s="19">
        <v>915074.79</v>
      </c>
      <c r="C42" s="19">
        <v>695731.6</v>
      </c>
      <c r="D42" s="20">
        <v>1221872.27</v>
      </c>
      <c r="E42" s="20">
        <v>698796.60000000009</v>
      </c>
      <c r="F42" s="19">
        <v>803350.60000000009</v>
      </c>
      <c r="G42" s="21">
        <v>660867.98</v>
      </c>
      <c r="H42" s="20">
        <v>587759.1</v>
      </c>
      <c r="I42" s="20">
        <v>453911.78</v>
      </c>
      <c r="J42" s="19">
        <v>616604.42000000004</v>
      </c>
      <c r="K42" s="19">
        <v>825733.27</v>
      </c>
      <c r="L42" s="19">
        <v>678058.31</v>
      </c>
      <c r="M42" s="20">
        <v>541484.34</v>
      </c>
      <c r="N42" s="20">
        <f t="shared" si="0"/>
        <v>8699245.0600000005</v>
      </c>
    </row>
    <row r="43" spans="1:14" s="15" customFormat="1" x14ac:dyDescent="0.2">
      <c r="A43" s="15" t="s">
        <v>38</v>
      </c>
      <c r="B43" s="19">
        <v>94205.8</v>
      </c>
      <c r="C43" s="19">
        <v>71624.7</v>
      </c>
      <c r="D43" s="20">
        <v>100892.46999999999</v>
      </c>
      <c r="E43" s="20">
        <v>68092.399999999994</v>
      </c>
      <c r="F43" s="19">
        <v>6783.42</v>
      </c>
      <c r="G43" s="21">
        <v>42742.83</v>
      </c>
      <c r="H43" s="20">
        <v>38014.379999999997</v>
      </c>
      <c r="I43" s="20">
        <v>29357.56</v>
      </c>
      <c r="J43" s="19">
        <v>39880</v>
      </c>
      <c r="K43" s="19">
        <v>53405.79</v>
      </c>
      <c r="L43" s="19">
        <v>43854.64</v>
      </c>
      <c r="M43" s="20">
        <v>35021.47</v>
      </c>
      <c r="N43" s="20">
        <f t="shared" si="0"/>
        <v>623875.46</v>
      </c>
    </row>
    <row r="44" spans="1:14" s="15" customFormat="1" x14ac:dyDescent="0.2">
      <c r="A44" s="15" t="s">
        <v>39</v>
      </c>
      <c r="B44" s="19">
        <v>688195.82</v>
      </c>
      <c r="C44" s="19">
        <v>523235.46</v>
      </c>
      <c r="D44" s="20">
        <v>737426.20000000007</v>
      </c>
      <c r="E44" s="20">
        <v>497431.17999999993</v>
      </c>
      <c r="F44" s="19">
        <v>49616.19</v>
      </c>
      <c r="G44" s="21">
        <v>312635.24</v>
      </c>
      <c r="H44" s="20">
        <v>278049.78999999998</v>
      </c>
      <c r="I44" s="20">
        <v>214730.96</v>
      </c>
      <c r="J44" s="19">
        <v>291695.58</v>
      </c>
      <c r="K44" s="19">
        <v>390627.66</v>
      </c>
      <c r="L44" s="19">
        <v>320767.43</v>
      </c>
      <c r="M44" s="20">
        <v>256158.7</v>
      </c>
      <c r="N44" s="20">
        <f t="shared" si="0"/>
        <v>4560570.21</v>
      </c>
    </row>
    <row r="45" spans="1:14" s="15" customFormat="1" x14ac:dyDescent="0.2">
      <c r="A45" s="15" t="s">
        <v>40</v>
      </c>
      <c r="B45" s="19">
        <v>341967.06</v>
      </c>
      <c r="C45" s="19">
        <v>259997.65</v>
      </c>
      <c r="D45" s="20">
        <v>445002.44999999995</v>
      </c>
      <c r="E45" s="20">
        <v>247175.39999999991</v>
      </c>
      <c r="F45" s="19">
        <v>37322</v>
      </c>
      <c r="G45" s="21">
        <v>235168.66</v>
      </c>
      <c r="H45" s="20">
        <v>209153</v>
      </c>
      <c r="I45" s="20">
        <v>161523.67000000001</v>
      </c>
      <c r="J45" s="19">
        <v>219417.55</v>
      </c>
      <c r="K45" s="19">
        <v>293835.67</v>
      </c>
      <c r="L45" s="19">
        <v>241285.8</v>
      </c>
      <c r="M45" s="20">
        <v>192686.21</v>
      </c>
      <c r="N45" s="20">
        <f t="shared" si="0"/>
        <v>2884535.1199999992</v>
      </c>
    </row>
    <row r="46" spans="1:14" s="15" customFormat="1" x14ac:dyDescent="0.2">
      <c r="A46" s="15" t="s">
        <v>41</v>
      </c>
      <c r="B46" s="19">
        <v>645399.47</v>
      </c>
      <c r="C46" s="19">
        <v>490697.38</v>
      </c>
      <c r="D46" s="20">
        <v>804085.11</v>
      </c>
      <c r="E46" s="20">
        <v>466497.79000000004</v>
      </c>
      <c r="F46" s="19">
        <v>64670.76</v>
      </c>
      <c r="G46" s="21">
        <v>407495.23</v>
      </c>
      <c r="H46" s="20">
        <v>362415.85</v>
      </c>
      <c r="I46" s="20">
        <v>279884.77</v>
      </c>
      <c r="J46" s="19">
        <v>380202.04</v>
      </c>
      <c r="K46" s="19">
        <v>509152.17</v>
      </c>
      <c r="L46" s="19">
        <v>418094.89</v>
      </c>
      <c r="M46" s="20">
        <v>333882.53999999998</v>
      </c>
      <c r="N46" s="20">
        <f t="shared" si="0"/>
        <v>5162478</v>
      </c>
    </row>
    <row r="47" spans="1:14" s="15" customFormat="1" x14ac:dyDescent="0.2">
      <c r="A47" s="15" t="s">
        <v>42</v>
      </c>
      <c r="B47" s="19">
        <v>267454.76</v>
      </c>
      <c r="C47" s="19">
        <v>203345.92000000001</v>
      </c>
      <c r="D47" s="20">
        <v>404009.52</v>
      </c>
      <c r="E47" s="20">
        <v>219148.90000000008</v>
      </c>
      <c r="F47" s="19">
        <v>520936.99</v>
      </c>
      <c r="G47" s="21">
        <v>240784.96</v>
      </c>
      <c r="H47" s="20">
        <v>214148</v>
      </c>
      <c r="I47" s="20">
        <v>165381.19</v>
      </c>
      <c r="J47" s="19">
        <v>224657.69</v>
      </c>
      <c r="K47" s="19">
        <v>300853.06</v>
      </c>
      <c r="L47" s="19">
        <v>247048.2</v>
      </c>
      <c r="M47" s="20">
        <v>197287.94</v>
      </c>
      <c r="N47" s="20">
        <f t="shared" si="0"/>
        <v>3205057.1300000004</v>
      </c>
    </row>
    <row r="48" spans="1:14" s="15" customFormat="1" x14ac:dyDescent="0.2">
      <c r="A48" s="15" t="s">
        <v>43</v>
      </c>
      <c r="B48" s="19">
        <v>170534.93</v>
      </c>
      <c r="C48" s="19">
        <v>129657.75</v>
      </c>
      <c r="D48" s="20">
        <v>231453.77</v>
      </c>
      <c r="E48" s="20">
        <v>137807.23999999996</v>
      </c>
      <c r="F48" s="19">
        <v>291936.70999999996</v>
      </c>
      <c r="G48" s="21">
        <v>126963.42</v>
      </c>
      <c r="H48" s="20">
        <v>112918.02</v>
      </c>
      <c r="I48" s="20">
        <v>87203.79</v>
      </c>
      <c r="J48" s="19">
        <v>118459.67</v>
      </c>
      <c r="K48" s="19">
        <v>158636.70000000001</v>
      </c>
      <c r="L48" s="19">
        <v>130265.96</v>
      </c>
      <c r="M48" s="20">
        <v>104027.89</v>
      </c>
      <c r="N48" s="20">
        <f t="shared" si="0"/>
        <v>1799865.8499999996</v>
      </c>
    </row>
    <row r="49" spans="1:14" s="15" customFormat="1" x14ac:dyDescent="0.2">
      <c r="A49" s="15" t="s">
        <v>44</v>
      </c>
      <c r="B49" s="19">
        <v>107888.07</v>
      </c>
      <c r="C49" s="19">
        <v>82027.33</v>
      </c>
      <c r="D49" s="20">
        <v>134120.78999999998</v>
      </c>
      <c r="E49" s="20">
        <v>77982.010000000009</v>
      </c>
      <c r="F49" s="19">
        <v>10763.29</v>
      </c>
      <c r="G49" s="21">
        <v>67820.25</v>
      </c>
      <c r="H49" s="20">
        <v>60317.599999999999</v>
      </c>
      <c r="I49" s="20">
        <v>46581.79</v>
      </c>
      <c r="J49" s="19">
        <v>63277.79</v>
      </c>
      <c r="K49" s="19">
        <v>84739.22</v>
      </c>
      <c r="L49" s="19">
        <v>69584.38</v>
      </c>
      <c r="M49" s="20">
        <v>55568.75</v>
      </c>
      <c r="N49" s="20">
        <f t="shared" si="0"/>
        <v>860671.27</v>
      </c>
    </row>
    <row r="50" spans="1:14" s="15" customFormat="1" x14ac:dyDescent="0.2">
      <c r="A50" s="15" t="s">
        <v>45</v>
      </c>
      <c r="B50" s="19">
        <v>724868.79</v>
      </c>
      <c r="C50" s="19">
        <v>551117.93000000005</v>
      </c>
      <c r="D50" s="20">
        <v>862684.1</v>
      </c>
      <c r="E50" s="20">
        <v>523938.58999999985</v>
      </c>
      <c r="F50" s="19">
        <v>66118.94</v>
      </c>
      <c r="G50" s="21">
        <v>416620.28</v>
      </c>
      <c r="H50" s="20">
        <v>370531.43</v>
      </c>
      <c r="I50" s="20">
        <v>286152.24</v>
      </c>
      <c r="J50" s="19">
        <v>388715.91</v>
      </c>
      <c r="K50" s="19">
        <v>520553.62</v>
      </c>
      <c r="L50" s="19">
        <v>427457.3</v>
      </c>
      <c r="M50" s="20">
        <v>341359.18</v>
      </c>
      <c r="N50" s="20">
        <f t="shared" si="0"/>
        <v>5480118.3099999996</v>
      </c>
    </row>
    <row r="51" spans="1:14" s="15" customFormat="1" x14ac:dyDescent="0.2">
      <c r="A51" s="15" t="s">
        <v>46</v>
      </c>
      <c r="B51" s="19">
        <v>172620.92</v>
      </c>
      <c r="C51" s="19">
        <v>131243.73000000001</v>
      </c>
      <c r="D51" s="20">
        <v>208854.54</v>
      </c>
      <c r="E51" s="20">
        <v>124771.21999999997</v>
      </c>
      <c r="F51" s="19">
        <v>16296.06</v>
      </c>
      <c r="G51" s="21">
        <v>102682.66</v>
      </c>
      <c r="H51" s="20">
        <v>91323.34</v>
      </c>
      <c r="I51" s="20">
        <v>70526.75</v>
      </c>
      <c r="J51" s="19">
        <v>95805.19</v>
      </c>
      <c r="K51" s="19">
        <v>128298.68</v>
      </c>
      <c r="L51" s="19">
        <v>105353.62</v>
      </c>
      <c r="M51" s="20">
        <v>84133.37</v>
      </c>
      <c r="N51" s="20">
        <f t="shared" si="0"/>
        <v>1331910.08</v>
      </c>
    </row>
    <row r="52" spans="1:14" s="15" customFormat="1" x14ac:dyDescent="0.2">
      <c r="A52" s="15" t="s">
        <v>47</v>
      </c>
      <c r="B52" s="19">
        <v>153779.76</v>
      </c>
      <c r="C52" s="19">
        <v>116918.79</v>
      </c>
      <c r="D52" s="20">
        <v>199722.51999999996</v>
      </c>
      <c r="E52" s="20">
        <v>111152.74000000005</v>
      </c>
      <c r="F52" s="19">
        <v>16720.29</v>
      </c>
      <c r="G52" s="21">
        <v>105355.8</v>
      </c>
      <c r="H52" s="20">
        <v>93700.76</v>
      </c>
      <c r="I52" s="20">
        <v>72362.77</v>
      </c>
      <c r="J52" s="19">
        <v>98299.29</v>
      </c>
      <c r="K52" s="19">
        <v>131638.68</v>
      </c>
      <c r="L52" s="19">
        <v>108096.29</v>
      </c>
      <c r="M52" s="20">
        <v>86323.62</v>
      </c>
      <c r="N52" s="20">
        <f t="shared" si="0"/>
        <v>1294071.31</v>
      </c>
    </row>
    <row r="53" spans="1:14" s="15" customFormat="1" x14ac:dyDescent="0.2">
      <c r="A53" s="15" t="s">
        <v>48</v>
      </c>
      <c r="B53" s="19">
        <v>270415.51</v>
      </c>
      <c r="C53" s="19">
        <v>205596.98</v>
      </c>
      <c r="D53" s="20">
        <v>340741.98</v>
      </c>
      <c r="E53" s="20">
        <v>195457.61</v>
      </c>
      <c r="F53" s="19">
        <v>27715.26</v>
      </c>
      <c r="G53" s="21">
        <v>174635.92</v>
      </c>
      <c r="H53" s="20">
        <v>155316.72</v>
      </c>
      <c r="I53" s="20">
        <v>119947.25</v>
      </c>
      <c r="J53" s="19">
        <v>162939.17000000001</v>
      </c>
      <c r="K53" s="19">
        <v>218201.96</v>
      </c>
      <c r="L53" s="19">
        <v>179178.5</v>
      </c>
      <c r="M53" s="20">
        <v>143088.51</v>
      </c>
      <c r="N53" s="20">
        <f t="shared" si="0"/>
        <v>2193235.37</v>
      </c>
    </row>
    <row r="54" spans="1:14" s="15" customFormat="1" x14ac:dyDescent="0.2">
      <c r="A54" s="15" t="s">
        <v>49</v>
      </c>
      <c r="B54" s="19">
        <v>425720.51</v>
      </c>
      <c r="C54" s="19">
        <v>323675.40999999997</v>
      </c>
      <c r="D54" s="20">
        <v>677514.12</v>
      </c>
      <c r="E54" s="20">
        <v>347516.27</v>
      </c>
      <c r="F54" s="19">
        <v>810205.78</v>
      </c>
      <c r="G54" s="21">
        <v>418248.02</v>
      </c>
      <c r="H54" s="20">
        <v>371979.1</v>
      </c>
      <c r="I54" s="20">
        <v>287270.23</v>
      </c>
      <c r="J54" s="19">
        <v>390234.63</v>
      </c>
      <c r="K54" s="19">
        <v>522587.43</v>
      </c>
      <c r="L54" s="19">
        <v>429127.38</v>
      </c>
      <c r="M54" s="20">
        <v>342692.88</v>
      </c>
      <c r="N54" s="20">
        <f t="shared" si="0"/>
        <v>5346771.76</v>
      </c>
    </row>
    <row r="55" spans="1:14" s="15" customFormat="1" x14ac:dyDescent="0.2">
      <c r="A55" s="15" t="s">
        <v>50</v>
      </c>
      <c r="B55" s="19">
        <v>439514.93</v>
      </c>
      <c r="C55" s="19">
        <v>334163.31</v>
      </c>
      <c r="D55" s="20">
        <v>516371.66</v>
      </c>
      <c r="E55" s="20">
        <v>317683.47000000009</v>
      </c>
      <c r="F55" s="19">
        <v>39009.26</v>
      </c>
      <c r="G55" s="21">
        <v>245800.18</v>
      </c>
      <c r="H55" s="20">
        <v>218608.4</v>
      </c>
      <c r="I55" s="20">
        <v>168825.85</v>
      </c>
      <c r="J55" s="19">
        <v>229336.99</v>
      </c>
      <c r="K55" s="19">
        <v>307119.40999999997</v>
      </c>
      <c r="L55" s="19">
        <v>252193.87</v>
      </c>
      <c r="M55" s="20">
        <v>201397.18</v>
      </c>
      <c r="N55" s="20">
        <f t="shared" si="0"/>
        <v>3270024.5100000002</v>
      </c>
    </row>
    <row r="56" spans="1:14" s="15" customFormat="1" x14ac:dyDescent="0.2">
      <c r="A56" s="15" t="s">
        <v>51</v>
      </c>
      <c r="B56" s="19">
        <v>260815.49</v>
      </c>
      <c r="C56" s="19">
        <v>198298.09</v>
      </c>
      <c r="D56" s="20">
        <v>352878.69999999995</v>
      </c>
      <c r="E56" s="20">
        <v>200075.63000000003</v>
      </c>
      <c r="F56" s="19">
        <v>246609.31</v>
      </c>
      <c r="G56" s="21">
        <v>193054</v>
      </c>
      <c r="H56" s="20">
        <v>171697.29</v>
      </c>
      <c r="I56" s="20">
        <v>132597.56</v>
      </c>
      <c r="J56" s="19">
        <v>180123.64</v>
      </c>
      <c r="K56" s="19">
        <v>241214.75</v>
      </c>
      <c r="L56" s="19">
        <v>198075.67</v>
      </c>
      <c r="M56" s="20">
        <v>158179.42000000001</v>
      </c>
      <c r="N56" s="20">
        <f t="shared" si="0"/>
        <v>2533619.5499999998</v>
      </c>
    </row>
    <row r="57" spans="1:14" s="15" customFormat="1" x14ac:dyDescent="0.2">
      <c r="A57" s="15" t="s">
        <v>52</v>
      </c>
      <c r="B57" s="19">
        <v>425608.36</v>
      </c>
      <c r="C57" s="19">
        <v>323590.14</v>
      </c>
      <c r="D57" s="20">
        <v>512227.54</v>
      </c>
      <c r="E57" s="20">
        <v>307631.73</v>
      </c>
      <c r="F57" s="19">
        <v>39740.94</v>
      </c>
      <c r="G57" s="21">
        <v>250410.58</v>
      </c>
      <c r="H57" s="20">
        <v>222708.77</v>
      </c>
      <c r="I57" s="20">
        <v>171992.46</v>
      </c>
      <c r="J57" s="19">
        <v>233638.6</v>
      </c>
      <c r="K57" s="19">
        <v>312879.96000000002</v>
      </c>
      <c r="L57" s="19">
        <v>256924.2</v>
      </c>
      <c r="M57" s="20">
        <v>205174.72</v>
      </c>
      <c r="N57" s="20">
        <f t="shared" si="0"/>
        <v>3262528.0000000005</v>
      </c>
    </row>
    <row r="58" spans="1:14" s="15" customFormat="1" x14ac:dyDescent="0.2">
      <c r="A58" s="15" t="s">
        <v>53</v>
      </c>
      <c r="B58" s="19">
        <v>388980.24</v>
      </c>
      <c r="C58" s="19">
        <v>295741.78000000003</v>
      </c>
      <c r="D58" s="20">
        <v>471580.29000000004</v>
      </c>
      <c r="E58" s="20">
        <v>281156.75999999978</v>
      </c>
      <c r="F58" s="19">
        <v>36874.660000000003</v>
      </c>
      <c r="G58" s="21">
        <v>232349.95</v>
      </c>
      <c r="H58" s="20">
        <v>206646.11</v>
      </c>
      <c r="I58" s="20">
        <v>159587.67000000001</v>
      </c>
      <c r="J58" s="19">
        <v>216787.63</v>
      </c>
      <c r="K58" s="19">
        <v>290313.78999999998</v>
      </c>
      <c r="L58" s="19">
        <v>238393.78</v>
      </c>
      <c r="M58" s="20">
        <v>190376.69</v>
      </c>
      <c r="N58" s="20">
        <f t="shared" si="0"/>
        <v>3008789.3499999992</v>
      </c>
    </row>
    <row r="59" spans="1:14" s="15" customFormat="1" x14ac:dyDescent="0.2">
      <c r="A59" s="15" t="s">
        <v>54</v>
      </c>
      <c r="B59" s="19">
        <v>44658.04</v>
      </c>
      <c r="C59" s="19">
        <v>33953.519999999997</v>
      </c>
      <c r="D59" s="20">
        <v>57224.219999999994</v>
      </c>
      <c r="E59" s="20">
        <v>32279.040000000008</v>
      </c>
      <c r="F59" s="19">
        <v>4730.5600000000004</v>
      </c>
      <c r="G59" s="21">
        <v>29807.58</v>
      </c>
      <c r="H59" s="20">
        <v>26510.1</v>
      </c>
      <c r="I59" s="20">
        <v>20473.09</v>
      </c>
      <c r="J59" s="19">
        <v>27811.13</v>
      </c>
      <c r="K59" s="19">
        <v>37243.61</v>
      </c>
      <c r="L59" s="19">
        <v>30582.93</v>
      </c>
      <c r="M59" s="20">
        <v>24422.94</v>
      </c>
      <c r="N59" s="20">
        <f t="shared" si="0"/>
        <v>369696.76</v>
      </c>
    </row>
    <row r="60" spans="1:14" s="15" customFormat="1" x14ac:dyDescent="0.2">
      <c r="A60" s="15" t="s">
        <v>55</v>
      </c>
      <c r="B60" s="19">
        <v>307357.65000000002</v>
      </c>
      <c r="C60" s="19">
        <v>233684.1</v>
      </c>
      <c r="D60" s="20">
        <v>336418.91</v>
      </c>
      <c r="E60" s="20">
        <v>222159.55999999994</v>
      </c>
      <c r="F60" s="19">
        <v>23299.79</v>
      </c>
      <c r="G60" s="21">
        <v>146813.70000000001</v>
      </c>
      <c r="H60" s="20">
        <v>130572.35</v>
      </c>
      <c r="I60" s="20">
        <v>100837.79</v>
      </c>
      <c r="J60" s="19">
        <v>136980.42000000001</v>
      </c>
      <c r="K60" s="19">
        <v>183438.99</v>
      </c>
      <c r="L60" s="19">
        <v>150632.57999999999</v>
      </c>
      <c r="M60" s="20">
        <v>120292.28</v>
      </c>
      <c r="N60" s="20">
        <f t="shared" si="0"/>
        <v>2092488.1199999999</v>
      </c>
    </row>
    <row r="61" spans="1:14" s="15" customFormat="1" x14ac:dyDescent="0.2">
      <c r="A61" s="15" t="s">
        <v>56</v>
      </c>
      <c r="B61" s="19">
        <v>124396.52</v>
      </c>
      <c r="C61" s="19">
        <v>94578.71</v>
      </c>
      <c r="D61" s="20">
        <v>157749.75</v>
      </c>
      <c r="E61" s="20">
        <v>89914.379999999946</v>
      </c>
      <c r="F61" s="19">
        <v>12911.06</v>
      </c>
      <c r="G61" s="21">
        <v>81353.539999999994</v>
      </c>
      <c r="H61" s="20">
        <v>72353.759999999995</v>
      </c>
      <c r="I61" s="20">
        <v>55877.02</v>
      </c>
      <c r="J61" s="19">
        <v>75904.649999999994</v>
      </c>
      <c r="K61" s="19">
        <v>101648.64</v>
      </c>
      <c r="L61" s="19">
        <v>83469.69</v>
      </c>
      <c r="M61" s="20">
        <v>66657.289999999994</v>
      </c>
      <c r="N61" s="20">
        <f t="shared" si="0"/>
        <v>1016815.01</v>
      </c>
    </row>
    <row r="62" spans="1:14" s="15" customFormat="1" x14ac:dyDescent="0.2">
      <c r="A62" s="15" t="s">
        <v>57</v>
      </c>
      <c r="B62" s="19">
        <v>163716.23000000001</v>
      </c>
      <c r="C62" s="19">
        <v>124473.49</v>
      </c>
      <c r="D62" s="20">
        <v>222029.38999999998</v>
      </c>
      <c r="E62" s="20">
        <v>118334.85999999999</v>
      </c>
      <c r="F62" s="19">
        <v>19316.439999999999</v>
      </c>
      <c r="G62" s="21">
        <v>121714.31</v>
      </c>
      <c r="H62" s="20">
        <v>108249.60000000001</v>
      </c>
      <c r="I62" s="20">
        <v>83598.48</v>
      </c>
      <c r="J62" s="19">
        <v>113562.14</v>
      </c>
      <c r="K62" s="19">
        <v>152078.10999999999</v>
      </c>
      <c r="L62" s="19">
        <v>124880.31</v>
      </c>
      <c r="M62" s="20">
        <v>99727.02</v>
      </c>
      <c r="N62" s="20">
        <f t="shared" si="0"/>
        <v>1451680.38</v>
      </c>
    </row>
    <row r="63" spans="1:14" s="15" customFormat="1" x14ac:dyDescent="0.2">
      <c r="A63" s="15" t="s">
        <v>58</v>
      </c>
      <c r="B63" s="19">
        <v>320905.34000000003</v>
      </c>
      <c r="C63" s="19">
        <v>243984.41</v>
      </c>
      <c r="D63" s="20">
        <v>401066.31999999995</v>
      </c>
      <c r="E63" s="20">
        <v>231951.89</v>
      </c>
      <c r="F63" s="19">
        <v>32358.61</v>
      </c>
      <c r="G63" s="21">
        <v>203893.98</v>
      </c>
      <c r="H63" s="20">
        <v>181338.1</v>
      </c>
      <c r="I63" s="20">
        <v>140042.92000000001</v>
      </c>
      <c r="J63" s="19">
        <v>190237.58</v>
      </c>
      <c r="K63" s="19">
        <v>254758.97</v>
      </c>
      <c r="L63" s="19">
        <v>209197.62</v>
      </c>
      <c r="M63" s="20">
        <v>167061.20000000001</v>
      </c>
      <c r="N63" s="20">
        <f t="shared" si="0"/>
        <v>2576796.9400000004</v>
      </c>
    </row>
    <row r="64" spans="1:14" s="15" customFormat="1" x14ac:dyDescent="0.2">
      <c r="A64" s="15" t="s">
        <v>59</v>
      </c>
      <c r="B64" s="19">
        <v>432000.89</v>
      </c>
      <c r="C64" s="19">
        <v>328450.39</v>
      </c>
      <c r="D64" s="20">
        <v>530536.95999999996</v>
      </c>
      <c r="E64" s="20">
        <v>312252.29000000004</v>
      </c>
      <c r="F64" s="19">
        <v>42049.34</v>
      </c>
      <c r="G64" s="21">
        <v>264955.96999999997</v>
      </c>
      <c r="H64" s="20">
        <v>235645.07</v>
      </c>
      <c r="I64" s="20">
        <v>181982.84</v>
      </c>
      <c r="J64" s="19">
        <v>247209.77</v>
      </c>
      <c r="K64" s="19">
        <v>331053.95</v>
      </c>
      <c r="L64" s="19">
        <v>271847.93</v>
      </c>
      <c r="M64" s="20">
        <v>217092.54</v>
      </c>
      <c r="N64" s="20">
        <f t="shared" si="0"/>
        <v>3395077.9400000004</v>
      </c>
    </row>
    <row r="65" spans="1:14" s="15" customFormat="1" x14ac:dyDescent="0.2">
      <c r="A65" s="15" t="s">
        <v>60</v>
      </c>
      <c r="B65" s="19">
        <v>989048.78</v>
      </c>
      <c r="C65" s="19">
        <v>751974.04</v>
      </c>
      <c r="D65" s="20">
        <v>1518244.77</v>
      </c>
      <c r="E65" s="20">
        <v>790663.05999999982</v>
      </c>
      <c r="F65" s="19">
        <v>1561244.21</v>
      </c>
      <c r="G65" s="21">
        <v>915023.85</v>
      </c>
      <c r="H65" s="20">
        <v>813798.84</v>
      </c>
      <c r="I65" s="20">
        <v>628476.66</v>
      </c>
      <c r="J65" s="19">
        <v>853737.45</v>
      </c>
      <c r="K65" s="19">
        <v>1143292.8400000001</v>
      </c>
      <c r="L65" s="19">
        <v>938825.21</v>
      </c>
      <c r="M65" s="20">
        <v>749727.77</v>
      </c>
      <c r="N65" s="20">
        <f t="shared" si="0"/>
        <v>11654057.479999997</v>
      </c>
    </row>
    <row r="66" spans="1:14" s="15" customFormat="1" x14ac:dyDescent="0.2">
      <c r="A66" s="15" t="s">
        <v>61</v>
      </c>
      <c r="B66" s="19">
        <v>398019.55000000005</v>
      </c>
      <c r="C66" s="19">
        <v>302614.32</v>
      </c>
      <c r="D66" s="20">
        <v>503313.36999999994</v>
      </c>
      <c r="E66" s="20">
        <v>287690.3600000001</v>
      </c>
      <c r="F66" s="19">
        <v>41080.79</v>
      </c>
      <c r="G66" s="21">
        <v>258853.22</v>
      </c>
      <c r="H66" s="20">
        <v>230217.45</v>
      </c>
      <c r="I66" s="20">
        <v>177791.22</v>
      </c>
      <c r="J66" s="22">
        <v>241515.75999999998</v>
      </c>
      <c r="K66" s="19">
        <v>323428.78000000003</v>
      </c>
      <c r="L66" s="22">
        <v>265586.44</v>
      </c>
      <c r="M66" s="20">
        <v>212092.24000000002</v>
      </c>
      <c r="N66" s="20">
        <f t="shared" si="0"/>
        <v>3242203.5000000005</v>
      </c>
    </row>
  </sheetData>
  <pageMargins left="0.25" right="0.25" top="0.25" bottom="0.25" header="0.25" footer="0.25"/>
  <pageSetup paperSize="5" scale="58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6"/>
  <sheetViews>
    <sheetView zoomScale="75" zoomScaleNormal="7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4" sqref="A4:XFD4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9" customFormat="1" ht="22.5" customHeight="1" x14ac:dyDescent="0.4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4" customFormat="1" ht="15.75" x14ac:dyDescent="0.25">
      <c r="A2" s="7" t="s">
        <v>73</v>
      </c>
      <c r="B2" s="1"/>
      <c r="C2" s="1"/>
    </row>
    <row r="3" spans="1:14" s="4" customFormat="1" ht="15" customHeight="1" x14ac:dyDescent="0.25">
      <c r="A3" s="7" t="s">
        <v>64</v>
      </c>
      <c r="B3" s="1"/>
      <c r="C3" s="1"/>
      <c r="E3" s="6"/>
    </row>
    <row r="4" spans="1:14" s="14" customFormat="1" ht="45" x14ac:dyDescent="0.2">
      <c r="A4" s="10" t="s">
        <v>101</v>
      </c>
      <c r="B4" s="24" t="s">
        <v>102</v>
      </c>
      <c r="C4" s="24" t="s">
        <v>103</v>
      </c>
      <c r="D4" s="24" t="s">
        <v>104</v>
      </c>
      <c r="E4" s="24" t="s">
        <v>105</v>
      </c>
      <c r="F4" s="24" t="s">
        <v>106</v>
      </c>
      <c r="G4" s="24" t="s">
        <v>107</v>
      </c>
      <c r="H4" s="11" t="s">
        <v>108</v>
      </c>
      <c r="I4" s="23" t="s">
        <v>109</v>
      </c>
      <c r="J4" s="23" t="s">
        <v>110</v>
      </c>
      <c r="K4" s="23" t="s">
        <v>111</v>
      </c>
      <c r="L4" s="23" t="s">
        <v>112</v>
      </c>
      <c r="M4" s="23" t="s">
        <v>113</v>
      </c>
      <c r="N4" s="13" t="s">
        <v>67</v>
      </c>
    </row>
    <row r="5" spans="1:14" s="15" customFormat="1" x14ac:dyDescent="0.2">
      <c r="A5" s="15" t="s">
        <v>0</v>
      </c>
      <c r="B5" s="19">
        <v>572637.27</v>
      </c>
      <c r="C5" s="19">
        <v>735020.75</v>
      </c>
      <c r="D5" s="20">
        <v>613520.16</v>
      </c>
      <c r="E5" s="20">
        <v>999458.31000000017</v>
      </c>
      <c r="F5" s="19">
        <v>1322669.3799999999</v>
      </c>
      <c r="G5" s="21">
        <v>679674.88</v>
      </c>
      <c r="H5" s="20">
        <v>712200.24</v>
      </c>
      <c r="I5" s="20">
        <v>474303.05</v>
      </c>
      <c r="J5" s="19">
        <v>830521.87</v>
      </c>
      <c r="K5" s="19">
        <v>675657.41</v>
      </c>
      <c r="L5" s="19">
        <v>611290.93000000005</v>
      </c>
      <c r="M5" s="20">
        <v>614381.16999999993</v>
      </c>
      <c r="N5" s="20">
        <f t="shared" ref="N5:N66" si="0">SUM(B5:M5)</f>
        <v>8841335.4199999999</v>
      </c>
    </row>
    <row r="6" spans="1:14" s="15" customFormat="1" x14ac:dyDescent="0.2">
      <c r="A6" s="15" t="s">
        <v>1</v>
      </c>
      <c r="B6" s="19">
        <v>180832.82</v>
      </c>
      <c r="C6" s="19">
        <v>232111.82</v>
      </c>
      <c r="D6" s="20">
        <v>193743.21</v>
      </c>
      <c r="E6" s="20">
        <v>191281.33000000002</v>
      </c>
      <c r="F6" s="19">
        <v>191427.59999999998</v>
      </c>
      <c r="G6" s="21">
        <v>145705.26</v>
      </c>
      <c r="H6" s="20">
        <v>152677.88</v>
      </c>
      <c r="I6" s="20">
        <v>101678.69</v>
      </c>
      <c r="J6" s="19">
        <v>178043.07</v>
      </c>
      <c r="K6" s="19">
        <v>144844.01999999999</v>
      </c>
      <c r="L6" s="19">
        <v>131045.45</v>
      </c>
      <c r="M6" s="20">
        <v>131707.93</v>
      </c>
      <c r="N6" s="20">
        <f t="shared" si="0"/>
        <v>1975099.0799999998</v>
      </c>
    </row>
    <row r="7" spans="1:14" s="15" customFormat="1" x14ac:dyDescent="0.2">
      <c r="A7" s="15" t="s">
        <v>2</v>
      </c>
      <c r="B7" s="19">
        <v>587785.39</v>
      </c>
      <c r="C7" s="19">
        <v>754464.44</v>
      </c>
      <c r="D7" s="20">
        <v>629749.76000000001</v>
      </c>
      <c r="E7" s="20">
        <v>1214851.32</v>
      </c>
      <c r="F7" s="19">
        <v>1566527.38</v>
      </c>
      <c r="G7" s="21">
        <v>528013.92000000004</v>
      </c>
      <c r="H7" s="20">
        <v>553281.64</v>
      </c>
      <c r="I7" s="20">
        <v>368468.24</v>
      </c>
      <c r="J7" s="19">
        <v>645201.28</v>
      </c>
      <c r="K7" s="19">
        <v>524892.9</v>
      </c>
      <c r="L7" s="19">
        <v>474888.99</v>
      </c>
      <c r="M7" s="20">
        <v>477289.68</v>
      </c>
      <c r="N7" s="20">
        <f t="shared" si="0"/>
        <v>8325414.9400000004</v>
      </c>
    </row>
    <row r="8" spans="1:14" s="15" customFormat="1" x14ac:dyDescent="0.2">
      <c r="A8" s="15" t="s">
        <v>3</v>
      </c>
      <c r="B8" s="19" t="s">
        <v>62</v>
      </c>
      <c r="C8" s="19">
        <v>430639.98</v>
      </c>
      <c r="D8" s="20">
        <v>202045.42</v>
      </c>
      <c r="E8" s="20">
        <v>118750.30000000005</v>
      </c>
      <c r="F8" s="19">
        <v>86522.11</v>
      </c>
      <c r="G8" s="21">
        <v>175894.27</v>
      </c>
      <c r="H8" s="20">
        <v>184311.57</v>
      </c>
      <c r="I8" s="20">
        <v>122745.73</v>
      </c>
      <c r="J8" s="19">
        <v>214932.23</v>
      </c>
      <c r="K8" s="19">
        <v>174854.58</v>
      </c>
      <c r="L8" s="19">
        <v>158197.07</v>
      </c>
      <c r="M8" s="20">
        <v>158996.78999999998</v>
      </c>
      <c r="N8" s="20">
        <f t="shared" si="0"/>
        <v>2027890.0500000003</v>
      </c>
    </row>
    <row r="9" spans="1:14" s="15" customFormat="1" x14ac:dyDescent="0.2">
      <c r="A9" s="15" t="s">
        <v>4</v>
      </c>
      <c r="B9" s="19">
        <v>271756.5</v>
      </c>
      <c r="C9" s="19">
        <v>348818.84</v>
      </c>
      <c r="D9" s="20">
        <v>291158.3</v>
      </c>
      <c r="E9" s="20">
        <v>171125.55999999982</v>
      </c>
      <c r="F9" s="19">
        <v>89936.01</v>
      </c>
      <c r="G9" s="21">
        <v>182834.53</v>
      </c>
      <c r="H9" s="20">
        <v>191583.94</v>
      </c>
      <c r="I9" s="20">
        <v>127588.91</v>
      </c>
      <c r="J9" s="19">
        <v>223412.81</v>
      </c>
      <c r="K9" s="19">
        <v>181753.82</v>
      </c>
      <c r="L9" s="19">
        <v>164439.04000000001</v>
      </c>
      <c r="M9" s="20">
        <v>165270.34</v>
      </c>
      <c r="N9" s="20">
        <f t="shared" si="0"/>
        <v>2409678.5999999996</v>
      </c>
    </row>
    <row r="10" spans="1:14" s="15" customFormat="1" x14ac:dyDescent="0.2">
      <c r="A10" s="15" t="s">
        <v>5</v>
      </c>
      <c r="B10" s="19">
        <v>136000.70000000001</v>
      </c>
      <c r="C10" s="19">
        <v>174566.59</v>
      </c>
      <c r="D10" s="20">
        <v>145710.32999999999</v>
      </c>
      <c r="E10" s="20">
        <v>85639.88</v>
      </c>
      <c r="F10" s="19">
        <v>45110.22</v>
      </c>
      <c r="G10" s="21">
        <v>91706.39</v>
      </c>
      <c r="H10" s="20">
        <v>96094.93</v>
      </c>
      <c r="I10" s="20">
        <v>63996.21</v>
      </c>
      <c r="J10" s="19">
        <v>112059.7</v>
      </c>
      <c r="K10" s="19">
        <v>91164.32</v>
      </c>
      <c r="L10" s="19">
        <v>82479.56</v>
      </c>
      <c r="M10" s="20">
        <v>82896.510000000009</v>
      </c>
      <c r="N10" s="20">
        <f t="shared" si="0"/>
        <v>1207425.3400000001</v>
      </c>
    </row>
    <row r="11" spans="1:14" s="15" customFormat="1" x14ac:dyDescent="0.2">
      <c r="A11" s="15" t="s">
        <v>6</v>
      </c>
      <c r="B11" s="19" t="s">
        <v>62</v>
      </c>
      <c r="C11" s="19" t="s">
        <v>62</v>
      </c>
      <c r="D11" s="20">
        <v>401504.59</v>
      </c>
      <c r="E11" s="20">
        <v>727028.50999999978</v>
      </c>
      <c r="F11" s="19">
        <v>969668.10000000009</v>
      </c>
      <c r="G11" s="21">
        <v>426935.84</v>
      </c>
      <c r="H11" s="20">
        <v>447366.54</v>
      </c>
      <c r="I11" s="20">
        <v>297932.11</v>
      </c>
      <c r="J11" s="19">
        <v>521689.94</v>
      </c>
      <c r="K11" s="19">
        <v>424412.27</v>
      </c>
      <c r="L11" s="19">
        <v>383980.65</v>
      </c>
      <c r="M11" s="20">
        <v>385921.77999999997</v>
      </c>
      <c r="N11" s="20">
        <f t="shared" si="0"/>
        <v>4986440.330000001</v>
      </c>
    </row>
    <row r="12" spans="1:14" s="15" customFormat="1" x14ac:dyDescent="0.2">
      <c r="A12" s="15" t="s">
        <v>7</v>
      </c>
      <c r="B12" s="19">
        <v>223618.38</v>
      </c>
      <c r="C12" s="19">
        <v>287030.13</v>
      </c>
      <c r="D12" s="20">
        <v>239583.4</v>
      </c>
      <c r="E12" s="20">
        <v>140812.89000000001</v>
      </c>
      <c r="F12" s="19">
        <v>65887.429999999993</v>
      </c>
      <c r="G12" s="21">
        <v>133945.21</v>
      </c>
      <c r="H12" s="20">
        <v>140355.06</v>
      </c>
      <c r="I12" s="20">
        <v>93472.08</v>
      </c>
      <c r="J12" s="19">
        <v>163673</v>
      </c>
      <c r="K12" s="19">
        <v>133153.48000000001</v>
      </c>
      <c r="L12" s="19">
        <v>120468.62</v>
      </c>
      <c r="M12" s="20">
        <v>121077.61000000002</v>
      </c>
      <c r="N12" s="20">
        <f t="shared" si="0"/>
        <v>1863077.2900000003</v>
      </c>
    </row>
    <row r="13" spans="1:14" s="15" customFormat="1" x14ac:dyDescent="0.2">
      <c r="A13" s="15" t="s">
        <v>8</v>
      </c>
      <c r="B13" s="19">
        <v>146513.42000000001</v>
      </c>
      <c r="C13" s="19">
        <v>188060.41</v>
      </c>
      <c r="D13" s="20">
        <v>156973.6</v>
      </c>
      <c r="E13" s="20">
        <v>92259.77</v>
      </c>
      <c r="F13" s="19">
        <v>54203.360000000001</v>
      </c>
      <c r="G13" s="21">
        <v>110192.18</v>
      </c>
      <c r="H13" s="20">
        <v>115465.35</v>
      </c>
      <c r="I13" s="20">
        <v>76896.31</v>
      </c>
      <c r="J13" s="19">
        <v>134648.23000000001</v>
      </c>
      <c r="K13" s="19">
        <v>109540.85</v>
      </c>
      <c r="L13" s="19">
        <v>99105.45</v>
      </c>
      <c r="M13" s="20">
        <v>99606.45</v>
      </c>
      <c r="N13" s="20">
        <f t="shared" si="0"/>
        <v>1383465.38</v>
      </c>
    </row>
    <row r="14" spans="1:14" s="15" customFormat="1" x14ac:dyDescent="0.2">
      <c r="A14" s="15" t="s">
        <v>9</v>
      </c>
      <c r="B14" s="19" t="s">
        <v>62</v>
      </c>
      <c r="C14" s="19">
        <v>225286.11</v>
      </c>
      <c r="D14" s="20">
        <v>105698.56</v>
      </c>
      <c r="E14" s="20">
        <v>62123.330000000016</v>
      </c>
      <c r="F14" s="19">
        <v>36606.449999999997</v>
      </c>
      <c r="G14" s="21">
        <v>74418.73</v>
      </c>
      <c r="H14" s="20">
        <v>77979.990000000005</v>
      </c>
      <c r="I14" s="20">
        <v>51932.23</v>
      </c>
      <c r="J14" s="19">
        <v>90935.22</v>
      </c>
      <c r="K14" s="19">
        <v>73978.850000000006</v>
      </c>
      <c r="L14" s="19">
        <v>66931.259999999995</v>
      </c>
      <c r="M14" s="20">
        <v>67269.62000000001</v>
      </c>
      <c r="N14" s="20">
        <f t="shared" si="0"/>
        <v>933160.35</v>
      </c>
    </row>
    <row r="15" spans="1:14" s="15" customFormat="1" x14ac:dyDescent="0.2">
      <c r="A15" s="15" t="s">
        <v>10</v>
      </c>
      <c r="B15" s="19">
        <v>198114.97</v>
      </c>
      <c r="C15" s="19">
        <v>254294.68</v>
      </c>
      <c r="D15" s="20">
        <v>212259.20000000001</v>
      </c>
      <c r="E15" s="20">
        <v>124753.34999999986</v>
      </c>
      <c r="F15" s="19">
        <v>66845.87</v>
      </c>
      <c r="G15" s="21">
        <v>135893.66</v>
      </c>
      <c r="H15" s="20">
        <v>142396.76</v>
      </c>
      <c r="I15" s="20">
        <v>94831.78</v>
      </c>
      <c r="J15" s="19">
        <v>166053.89000000001</v>
      </c>
      <c r="K15" s="19">
        <v>135090.42000000001</v>
      </c>
      <c r="L15" s="19">
        <v>122221.03</v>
      </c>
      <c r="M15" s="20">
        <v>122838.89</v>
      </c>
      <c r="N15" s="20">
        <f t="shared" si="0"/>
        <v>1775594.5</v>
      </c>
    </row>
    <row r="16" spans="1:14" s="15" customFormat="1" x14ac:dyDescent="0.2">
      <c r="A16" s="15" t="s">
        <v>11</v>
      </c>
      <c r="B16" s="19">
        <v>350295.81</v>
      </c>
      <c r="C16" s="19">
        <v>449629.64</v>
      </c>
      <c r="D16" s="20">
        <v>375304.84</v>
      </c>
      <c r="E16" s="20">
        <v>220581.90999999992</v>
      </c>
      <c r="F16" s="19">
        <v>159853.26999999999</v>
      </c>
      <c r="G16" s="21">
        <v>324972.14</v>
      </c>
      <c r="H16" s="20">
        <v>340523.45</v>
      </c>
      <c r="I16" s="20">
        <v>226777.95</v>
      </c>
      <c r="J16" s="19">
        <v>397096.43</v>
      </c>
      <c r="K16" s="19">
        <v>323051.27</v>
      </c>
      <c r="L16" s="19">
        <v>292275.8</v>
      </c>
      <c r="M16" s="20">
        <v>293753.32999999996</v>
      </c>
      <c r="N16" s="20">
        <f t="shared" si="0"/>
        <v>3754115.8400000003</v>
      </c>
    </row>
    <row r="17" spans="1:14" s="15" customFormat="1" x14ac:dyDescent="0.2">
      <c r="A17" s="15" t="s">
        <v>12</v>
      </c>
      <c r="B17" s="19">
        <v>74446.17</v>
      </c>
      <c r="C17" s="19">
        <v>95556.96</v>
      </c>
      <c r="D17" s="20">
        <v>79761.179999999993</v>
      </c>
      <c r="E17" s="20">
        <v>46878.890000000014</v>
      </c>
      <c r="F17" s="19">
        <v>26248.51</v>
      </c>
      <c r="G17" s="21">
        <v>53361.64</v>
      </c>
      <c r="H17" s="20">
        <v>55915.23</v>
      </c>
      <c r="I17" s="20">
        <v>37237.79</v>
      </c>
      <c r="J17" s="19">
        <v>65204.72</v>
      </c>
      <c r="K17" s="19">
        <v>53046.23</v>
      </c>
      <c r="L17" s="19">
        <v>47992.78</v>
      </c>
      <c r="M17" s="20">
        <v>48235.4</v>
      </c>
      <c r="N17" s="20">
        <f t="shared" si="0"/>
        <v>683885.5</v>
      </c>
    </row>
    <row r="18" spans="1:14" s="15" customFormat="1" x14ac:dyDescent="0.2">
      <c r="A18" s="15" t="s">
        <v>13</v>
      </c>
      <c r="B18" s="19" t="s">
        <v>62</v>
      </c>
      <c r="C18" s="19" t="s">
        <v>62</v>
      </c>
      <c r="D18" s="20">
        <v>141980.9</v>
      </c>
      <c r="E18" s="20">
        <v>83447.94</v>
      </c>
      <c r="F18" s="19">
        <v>45513.2</v>
      </c>
      <c r="G18" s="21">
        <v>92525.62</v>
      </c>
      <c r="H18" s="20">
        <v>96953.37</v>
      </c>
      <c r="I18" s="20">
        <v>64567.91</v>
      </c>
      <c r="J18" s="19">
        <v>113060.75</v>
      </c>
      <c r="K18" s="19">
        <v>91978.72</v>
      </c>
      <c r="L18" s="19">
        <v>83216.37</v>
      </c>
      <c r="M18" s="20">
        <v>83637.05</v>
      </c>
      <c r="N18" s="20">
        <f t="shared" si="0"/>
        <v>896881.83</v>
      </c>
    </row>
    <row r="19" spans="1:14" s="15" customFormat="1" x14ac:dyDescent="0.2">
      <c r="A19" s="15" t="s">
        <v>14</v>
      </c>
      <c r="B19" s="19">
        <v>274555.23</v>
      </c>
      <c r="C19" s="19">
        <v>352411.21</v>
      </c>
      <c r="D19" s="20">
        <v>294156.84000000003</v>
      </c>
      <c r="E19" s="20">
        <v>172887.92000000016</v>
      </c>
      <c r="F19" s="19">
        <v>114003.51</v>
      </c>
      <c r="G19" s="21">
        <v>231762.31</v>
      </c>
      <c r="H19" s="20">
        <v>242853.13</v>
      </c>
      <c r="I19" s="20">
        <v>161732.57999999999</v>
      </c>
      <c r="J19" s="19">
        <v>283199.62</v>
      </c>
      <c r="K19" s="19">
        <v>230392.4</v>
      </c>
      <c r="L19" s="19">
        <v>208444.07</v>
      </c>
      <c r="M19" s="20">
        <v>209497.81</v>
      </c>
      <c r="N19" s="20">
        <f t="shared" si="0"/>
        <v>2775896.6300000004</v>
      </c>
    </row>
    <row r="20" spans="1:14" s="15" customFormat="1" x14ac:dyDescent="0.2">
      <c r="A20" s="15" t="s">
        <v>15</v>
      </c>
      <c r="B20" s="19" t="s">
        <v>62</v>
      </c>
      <c r="C20" s="19">
        <v>454247.08999999997</v>
      </c>
      <c r="D20" s="20">
        <v>213121.28</v>
      </c>
      <c r="E20" s="20">
        <v>125260.03000000003</v>
      </c>
      <c r="F20" s="19">
        <v>56414.62</v>
      </c>
      <c r="G20" s="21">
        <v>114687.54</v>
      </c>
      <c r="H20" s="20">
        <v>120175.83</v>
      </c>
      <c r="I20" s="20">
        <v>80033.34</v>
      </c>
      <c r="J20" s="19">
        <v>140141.28</v>
      </c>
      <c r="K20" s="19">
        <v>114009.64</v>
      </c>
      <c r="L20" s="19">
        <v>103148.51</v>
      </c>
      <c r="M20" s="20">
        <v>103669.96</v>
      </c>
      <c r="N20" s="20">
        <f t="shared" si="0"/>
        <v>1624909.12</v>
      </c>
    </row>
    <row r="21" spans="1:14" s="15" customFormat="1" x14ac:dyDescent="0.2">
      <c r="A21" s="15" t="s">
        <v>16</v>
      </c>
      <c r="B21" s="19">
        <v>320979.14</v>
      </c>
      <c r="C21" s="19">
        <v>411999.59</v>
      </c>
      <c r="D21" s="20">
        <v>343895.13</v>
      </c>
      <c r="E21" s="20">
        <v>436715.66000000038</v>
      </c>
      <c r="F21" s="19">
        <v>791364.92999999993</v>
      </c>
      <c r="G21" s="21">
        <v>870999.92</v>
      </c>
      <c r="H21" s="20">
        <v>912680.99</v>
      </c>
      <c r="I21" s="20">
        <v>607816.94999999995</v>
      </c>
      <c r="J21" s="19">
        <v>1064309.57</v>
      </c>
      <c r="K21" s="19">
        <v>865851.55</v>
      </c>
      <c r="L21" s="19">
        <v>783366.22</v>
      </c>
      <c r="M21" s="20">
        <v>787326.36</v>
      </c>
      <c r="N21" s="20">
        <f t="shared" si="0"/>
        <v>8197306.0100000007</v>
      </c>
    </row>
    <row r="22" spans="1:14" s="15" customFormat="1" x14ac:dyDescent="0.2">
      <c r="A22" s="15" t="s">
        <v>17</v>
      </c>
      <c r="B22" s="19">
        <v>227484.12</v>
      </c>
      <c r="C22" s="19">
        <v>291992.08</v>
      </c>
      <c r="D22" s="20">
        <v>243725.13</v>
      </c>
      <c r="E22" s="20">
        <v>143247.16999999993</v>
      </c>
      <c r="F22" s="19">
        <v>95391.28</v>
      </c>
      <c r="G22" s="21">
        <v>193924.77</v>
      </c>
      <c r="H22" s="20">
        <v>203204.9</v>
      </c>
      <c r="I22" s="20">
        <v>135328.1</v>
      </c>
      <c r="J22" s="19">
        <v>236964.41</v>
      </c>
      <c r="K22" s="19">
        <v>192778.5</v>
      </c>
      <c r="L22" s="19">
        <v>174413.46</v>
      </c>
      <c r="M22" s="20">
        <v>175295.18000000002</v>
      </c>
      <c r="N22" s="20">
        <f t="shared" si="0"/>
        <v>2313749.1</v>
      </c>
    </row>
    <row r="23" spans="1:14" s="15" customFormat="1" x14ac:dyDescent="0.2">
      <c r="A23" s="15" t="s">
        <v>18</v>
      </c>
      <c r="B23" s="19">
        <v>653625.47</v>
      </c>
      <c r="C23" s="19">
        <v>838974.87</v>
      </c>
      <c r="D23" s="20">
        <v>700290.43</v>
      </c>
      <c r="E23" s="20">
        <v>1282955.4499999997</v>
      </c>
      <c r="F23" s="19">
        <v>1893149.6</v>
      </c>
      <c r="G23" s="21">
        <v>1108220.5900000001</v>
      </c>
      <c r="H23" s="20">
        <v>1161253.7</v>
      </c>
      <c r="I23" s="20">
        <v>773358.59</v>
      </c>
      <c r="J23" s="19">
        <v>1354178.98</v>
      </c>
      <c r="K23" s="19">
        <v>1101670.05</v>
      </c>
      <c r="L23" s="19">
        <v>996719.48</v>
      </c>
      <c r="M23" s="20">
        <v>1001758.18</v>
      </c>
      <c r="N23" s="20">
        <f t="shared" si="0"/>
        <v>12866155.390000002</v>
      </c>
    </row>
    <row r="24" spans="1:14" s="15" customFormat="1" x14ac:dyDescent="0.2">
      <c r="A24" s="15" t="s">
        <v>19</v>
      </c>
      <c r="B24" s="19">
        <v>236037.74</v>
      </c>
      <c r="C24" s="19">
        <v>302971.26</v>
      </c>
      <c r="D24" s="20">
        <v>252889.42</v>
      </c>
      <c r="E24" s="20">
        <v>148633.38</v>
      </c>
      <c r="F24" s="19">
        <v>114240.39</v>
      </c>
      <c r="G24" s="21">
        <v>232243.89</v>
      </c>
      <c r="H24" s="20">
        <v>243357.75</v>
      </c>
      <c r="I24" s="20">
        <v>162068.64000000001</v>
      </c>
      <c r="J24" s="19">
        <v>283788.08</v>
      </c>
      <c r="K24" s="19">
        <v>230871.12</v>
      </c>
      <c r="L24" s="19">
        <v>208877.19</v>
      </c>
      <c r="M24" s="20">
        <v>209933.12999999998</v>
      </c>
      <c r="N24" s="20">
        <f t="shared" si="0"/>
        <v>2625911.9900000002</v>
      </c>
    </row>
    <row r="25" spans="1:14" s="15" customFormat="1" x14ac:dyDescent="0.2">
      <c r="A25" s="15" t="s">
        <v>20</v>
      </c>
      <c r="B25" s="19">
        <v>261506.16</v>
      </c>
      <c r="C25" s="19">
        <v>335661.8</v>
      </c>
      <c r="D25" s="20">
        <v>280176.14</v>
      </c>
      <c r="E25" s="20">
        <v>164670.90000000002</v>
      </c>
      <c r="F25" s="19">
        <v>109524.21</v>
      </c>
      <c r="G25" s="21">
        <v>222656.17</v>
      </c>
      <c r="H25" s="20">
        <v>233311.22</v>
      </c>
      <c r="I25" s="20">
        <v>155377.96</v>
      </c>
      <c r="J25" s="19">
        <v>272072.46000000002</v>
      </c>
      <c r="K25" s="19">
        <v>221340.08</v>
      </c>
      <c r="L25" s="19">
        <v>200254.12</v>
      </c>
      <c r="M25" s="20">
        <v>201266.46</v>
      </c>
      <c r="N25" s="20">
        <f t="shared" si="0"/>
        <v>2657817.6799999997</v>
      </c>
    </row>
    <row r="26" spans="1:14" s="15" customFormat="1" x14ac:dyDescent="0.2">
      <c r="A26" s="15" t="s">
        <v>21</v>
      </c>
      <c r="B26" s="19">
        <v>330862.14</v>
      </c>
      <c r="C26" s="19">
        <v>424685.14</v>
      </c>
      <c r="D26" s="20">
        <v>354483.73</v>
      </c>
      <c r="E26" s="20">
        <v>208344.49</v>
      </c>
      <c r="F26" s="19">
        <v>136295.99</v>
      </c>
      <c r="G26" s="21">
        <v>277081.59999999998</v>
      </c>
      <c r="H26" s="20">
        <v>290341.14</v>
      </c>
      <c r="I26" s="20">
        <v>193358.1</v>
      </c>
      <c r="J26" s="19">
        <v>338577.06</v>
      </c>
      <c r="K26" s="19">
        <v>275443.8</v>
      </c>
      <c r="L26" s="19">
        <v>249203.66</v>
      </c>
      <c r="M26" s="20">
        <v>250463.44999999998</v>
      </c>
      <c r="N26" s="20">
        <f t="shared" si="0"/>
        <v>3329140.3000000003</v>
      </c>
    </row>
    <row r="27" spans="1:14" s="15" customFormat="1" x14ac:dyDescent="0.2">
      <c r="A27" s="15" t="s">
        <v>22</v>
      </c>
      <c r="B27" s="19">
        <v>72784.42</v>
      </c>
      <c r="C27" s="19">
        <v>93424</v>
      </c>
      <c r="D27" s="20">
        <v>77980.800000000003</v>
      </c>
      <c r="E27" s="20">
        <v>45832.48000000004</v>
      </c>
      <c r="F27" s="19">
        <v>23696.38</v>
      </c>
      <c r="G27" s="21">
        <v>48173.32</v>
      </c>
      <c r="H27" s="20">
        <v>50478.62</v>
      </c>
      <c r="I27" s="20">
        <v>33617.18</v>
      </c>
      <c r="J27" s="19">
        <v>58864.9</v>
      </c>
      <c r="K27" s="19">
        <v>47888.57</v>
      </c>
      <c r="L27" s="19">
        <v>43326.47</v>
      </c>
      <c r="M27" s="20">
        <v>43545.49</v>
      </c>
      <c r="N27" s="20">
        <f t="shared" si="0"/>
        <v>639612.63</v>
      </c>
    </row>
    <row r="28" spans="1:14" s="15" customFormat="1" x14ac:dyDescent="0.2">
      <c r="A28" s="15" t="s">
        <v>23</v>
      </c>
      <c r="B28" s="19">
        <v>304099.31</v>
      </c>
      <c r="C28" s="19">
        <v>390333.13</v>
      </c>
      <c r="D28" s="20">
        <v>325810.18</v>
      </c>
      <c r="E28" s="20">
        <v>191491.88000000012</v>
      </c>
      <c r="F28" s="19">
        <v>101033.25</v>
      </c>
      <c r="G28" s="21">
        <v>205394.56</v>
      </c>
      <c r="H28" s="20">
        <v>215223.57</v>
      </c>
      <c r="I28" s="20">
        <v>143332.16</v>
      </c>
      <c r="J28" s="19">
        <v>250979.82</v>
      </c>
      <c r="K28" s="19">
        <v>204180.5</v>
      </c>
      <c r="L28" s="19">
        <v>184729.25</v>
      </c>
      <c r="M28" s="20">
        <v>185663.12</v>
      </c>
      <c r="N28" s="20">
        <f t="shared" si="0"/>
        <v>2702270.73</v>
      </c>
    </row>
    <row r="29" spans="1:14" s="15" customFormat="1" x14ac:dyDescent="0.2">
      <c r="A29" s="15" t="s">
        <v>24</v>
      </c>
      <c r="B29" s="19">
        <v>319072.5</v>
      </c>
      <c r="C29" s="19">
        <v>409552.29</v>
      </c>
      <c r="D29" s="20">
        <v>341852.37</v>
      </c>
      <c r="E29" s="20">
        <v>200920.5399999998</v>
      </c>
      <c r="F29" s="19">
        <v>105446.66</v>
      </c>
      <c r="G29" s="21">
        <v>214366.75</v>
      </c>
      <c r="H29" s="20">
        <v>224625.12</v>
      </c>
      <c r="I29" s="20">
        <v>149593.29</v>
      </c>
      <c r="J29" s="19">
        <v>261943.29</v>
      </c>
      <c r="K29" s="19">
        <v>213099.66</v>
      </c>
      <c r="L29" s="19">
        <v>192798.72</v>
      </c>
      <c r="M29" s="20">
        <v>193773.38</v>
      </c>
      <c r="N29" s="20">
        <f t="shared" si="0"/>
        <v>2827044.5700000003</v>
      </c>
    </row>
    <row r="30" spans="1:14" s="15" customFormat="1" x14ac:dyDescent="0.2">
      <c r="A30" s="15" t="s">
        <v>25</v>
      </c>
      <c r="B30" s="19" t="s">
        <v>62</v>
      </c>
      <c r="C30" s="19">
        <v>226524.38</v>
      </c>
      <c r="D30" s="20">
        <v>106279.52</v>
      </c>
      <c r="E30" s="20">
        <v>62464.799999999988</v>
      </c>
      <c r="F30" s="19">
        <v>22956.73</v>
      </c>
      <c r="G30" s="21">
        <v>46669.65</v>
      </c>
      <c r="H30" s="20">
        <v>48902.99</v>
      </c>
      <c r="I30" s="20">
        <v>32567.86</v>
      </c>
      <c r="J30" s="19">
        <v>57027.51</v>
      </c>
      <c r="K30" s="19">
        <v>46393.79</v>
      </c>
      <c r="L30" s="19">
        <v>41974.09</v>
      </c>
      <c r="M30" s="20">
        <v>42186.28</v>
      </c>
      <c r="N30" s="20">
        <f t="shared" si="0"/>
        <v>733947.60000000009</v>
      </c>
    </row>
    <row r="31" spans="1:14" s="15" customFormat="1" x14ac:dyDescent="0.2">
      <c r="A31" s="15" t="s">
        <v>26</v>
      </c>
      <c r="B31" s="19" t="s">
        <v>62</v>
      </c>
      <c r="C31" s="19">
        <v>449653.49</v>
      </c>
      <c r="D31" s="20">
        <v>210966.07</v>
      </c>
      <c r="E31" s="20">
        <v>123993.33999999997</v>
      </c>
      <c r="F31" s="19">
        <v>59664.58</v>
      </c>
      <c r="G31" s="21">
        <v>121294.52</v>
      </c>
      <c r="H31" s="20">
        <v>127098.98</v>
      </c>
      <c r="I31" s="20">
        <v>84643.94</v>
      </c>
      <c r="J31" s="19">
        <v>148214.62</v>
      </c>
      <c r="K31" s="19">
        <v>120577.57</v>
      </c>
      <c r="L31" s="19">
        <v>109090.75</v>
      </c>
      <c r="M31" s="20">
        <v>109642.23000000001</v>
      </c>
      <c r="N31" s="20">
        <f t="shared" si="0"/>
        <v>1664840.09</v>
      </c>
    </row>
    <row r="32" spans="1:14" s="15" customFormat="1" x14ac:dyDescent="0.2">
      <c r="A32" s="15" t="s">
        <v>27</v>
      </c>
      <c r="B32" s="19" t="s">
        <v>62</v>
      </c>
      <c r="C32" s="19">
        <v>368925.97</v>
      </c>
      <c r="D32" s="20">
        <v>173090.76</v>
      </c>
      <c r="E32" s="20">
        <v>101732.46999999997</v>
      </c>
      <c r="F32" s="19">
        <v>44715.13</v>
      </c>
      <c r="G32" s="21">
        <v>90903.19</v>
      </c>
      <c r="H32" s="20">
        <v>95253.3</v>
      </c>
      <c r="I32" s="20">
        <v>63435.72</v>
      </c>
      <c r="J32" s="19">
        <v>111078.24</v>
      </c>
      <c r="K32" s="19">
        <v>90365.88</v>
      </c>
      <c r="L32" s="19">
        <v>81757.17</v>
      </c>
      <c r="M32" s="20">
        <v>82170.490000000005</v>
      </c>
      <c r="N32" s="20">
        <f t="shared" si="0"/>
        <v>1303428.32</v>
      </c>
    </row>
    <row r="33" spans="1:14" s="15" customFormat="1" x14ac:dyDescent="0.2">
      <c r="A33" s="15" t="s">
        <v>28</v>
      </c>
      <c r="B33" s="19">
        <v>896397.65</v>
      </c>
      <c r="C33" s="19">
        <v>1150590.26</v>
      </c>
      <c r="D33" s="20">
        <v>960395.09</v>
      </c>
      <c r="E33" s="20">
        <v>1563405.4700000002</v>
      </c>
      <c r="F33" s="19">
        <v>2059575.12</v>
      </c>
      <c r="G33" s="21">
        <v>1045328.49</v>
      </c>
      <c r="H33" s="20">
        <v>1095351.94</v>
      </c>
      <c r="I33" s="20">
        <v>729470.08</v>
      </c>
      <c r="J33" s="19">
        <v>1277328.6100000001</v>
      </c>
      <c r="K33" s="19">
        <v>1039149.69</v>
      </c>
      <c r="L33" s="19">
        <v>940155.12</v>
      </c>
      <c r="M33" s="20">
        <v>944907.87000000011</v>
      </c>
      <c r="N33" s="20">
        <f t="shared" si="0"/>
        <v>13702055.390000001</v>
      </c>
    </row>
    <row r="34" spans="1:14" s="15" customFormat="1" x14ac:dyDescent="0.2">
      <c r="A34" s="15" t="s">
        <v>29</v>
      </c>
      <c r="B34" s="19" t="s">
        <v>62</v>
      </c>
      <c r="C34" s="19">
        <v>355185.12</v>
      </c>
      <c r="D34" s="20">
        <v>166643.9</v>
      </c>
      <c r="E34" s="20">
        <v>97943.38</v>
      </c>
      <c r="F34" s="19">
        <v>50877.4</v>
      </c>
      <c r="G34" s="21">
        <v>103430.72</v>
      </c>
      <c r="H34" s="20">
        <v>108380.32</v>
      </c>
      <c r="I34" s="20">
        <v>72177.899999999994</v>
      </c>
      <c r="J34" s="19">
        <v>126386.12</v>
      </c>
      <c r="K34" s="19">
        <v>102819.35</v>
      </c>
      <c r="L34" s="19">
        <v>93024.27</v>
      </c>
      <c r="M34" s="20">
        <v>93494.53</v>
      </c>
      <c r="N34" s="20">
        <f t="shared" si="0"/>
        <v>1370363.0100000002</v>
      </c>
    </row>
    <row r="35" spans="1:14" s="15" customFormat="1" x14ac:dyDescent="0.2">
      <c r="A35" s="15" t="s">
        <v>30</v>
      </c>
      <c r="B35" s="19" t="s">
        <v>62</v>
      </c>
      <c r="C35" s="19">
        <v>656605.14</v>
      </c>
      <c r="D35" s="20">
        <v>308062.57</v>
      </c>
      <c r="E35" s="20">
        <v>181060.89000000013</v>
      </c>
      <c r="F35" s="19">
        <v>104300.16</v>
      </c>
      <c r="G35" s="21">
        <v>212036</v>
      </c>
      <c r="H35" s="20">
        <v>222182.83</v>
      </c>
      <c r="I35" s="20">
        <v>147966.79999999999</v>
      </c>
      <c r="J35" s="19">
        <v>259095.25</v>
      </c>
      <c r="K35" s="19">
        <v>210782.68</v>
      </c>
      <c r="L35" s="19">
        <v>190702.47</v>
      </c>
      <c r="M35" s="20">
        <v>191666.53</v>
      </c>
      <c r="N35" s="20">
        <f t="shared" si="0"/>
        <v>2684461.3200000003</v>
      </c>
    </row>
    <row r="36" spans="1:14" s="15" customFormat="1" x14ac:dyDescent="0.2">
      <c r="A36" s="15" t="s">
        <v>31</v>
      </c>
      <c r="B36" s="19">
        <v>232871.67</v>
      </c>
      <c r="C36" s="19">
        <v>298907.39</v>
      </c>
      <c r="D36" s="20">
        <v>249497.32</v>
      </c>
      <c r="E36" s="20">
        <v>285021.64999999985</v>
      </c>
      <c r="F36" s="19">
        <v>338610.97</v>
      </c>
      <c r="G36" s="21">
        <v>253165.91</v>
      </c>
      <c r="H36" s="20">
        <v>265280.98</v>
      </c>
      <c r="I36" s="20">
        <v>176668.83</v>
      </c>
      <c r="J36" s="19">
        <v>309353.53000000003</v>
      </c>
      <c r="K36" s="19">
        <v>251669.48</v>
      </c>
      <c r="L36" s="19">
        <v>227694.19</v>
      </c>
      <c r="M36" s="20">
        <v>228845.25</v>
      </c>
      <c r="N36" s="20">
        <f t="shared" si="0"/>
        <v>3117587.17</v>
      </c>
    </row>
    <row r="37" spans="1:14" s="15" customFormat="1" x14ac:dyDescent="0.2">
      <c r="A37" s="15" t="s">
        <v>32</v>
      </c>
      <c r="B37" s="19">
        <v>69181.06</v>
      </c>
      <c r="C37" s="19">
        <v>88798.82</v>
      </c>
      <c r="D37" s="20">
        <v>74120.179999999993</v>
      </c>
      <c r="E37" s="20">
        <v>43563.44</v>
      </c>
      <c r="F37" s="19">
        <v>30054.560000000001</v>
      </c>
      <c r="G37" s="21">
        <v>61099.13</v>
      </c>
      <c r="H37" s="20">
        <v>64022.99</v>
      </c>
      <c r="I37" s="20">
        <v>42637.3</v>
      </c>
      <c r="J37" s="19">
        <v>74659.47</v>
      </c>
      <c r="K37" s="19">
        <v>60737.98</v>
      </c>
      <c r="L37" s="19">
        <v>54951.78</v>
      </c>
      <c r="M37" s="20">
        <v>55229.58</v>
      </c>
      <c r="N37" s="20">
        <f t="shared" si="0"/>
        <v>719056.28999999992</v>
      </c>
    </row>
    <row r="38" spans="1:14" s="15" customFormat="1" x14ac:dyDescent="0.2">
      <c r="A38" s="15" t="s">
        <v>33</v>
      </c>
      <c r="B38" s="19">
        <v>512062.3</v>
      </c>
      <c r="C38" s="19">
        <v>657268.44999999995</v>
      </c>
      <c r="D38" s="20">
        <v>548620.49</v>
      </c>
      <c r="E38" s="20">
        <v>856257.88</v>
      </c>
      <c r="F38" s="19">
        <v>1152652.52</v>
      </c>
      <c r="G38" s="21">
        <v>664441.78</v>
      </c>
      <c r="H38" s="20">
        <v>696238.17</v>
      </c>
      <c r="I38" s="20">
        <v>463672.81</v>
      </c>
      <c r="J38" s="19">
        <v>811907.94</v>
      </c>
      <c r="K38" s="19">
        <v>660514.36</v>
      </c>
      <c r="L38" s="19">
        <v>597590.47</v>
      </c>
      <c r="M38" s="20">
        <v>600611.46000000008</v>
      </c>
      <c r="N38" s="20">
        <f t="shared" si="0"/>
        <v>8221838.6299999999</v>
      </c>
    </row>
    <row r="39" spans="1:14" s="15" customFormat="1" x14ac:dyDescent="0.2">
      <c r="A39" s="15" t="s">
        <v>34</v>
      </c>
      <c r="B39" s="19">
        <v>363589.77</v>
      </c>
      <c r="C39" s="19">
        <v>466693.38</v>
      </c>
      <c r="D39" s="20">
        <v>389547.91</v>
      </c>
      <c r="E39" s="20">
        <v>228953.1399999999</v>
      </c>
      <c r="F39" s="19">
        <v>114178.09</v>
      </c>
      <c r="G39" s="21">
        <v>232117.23</v>
      </c>
      <c r="H39" s="20">
        <v>243225.04</v>
      </c>
      <c r="I39" s="20">
        <v>161980.26</v>
      </c>
      <c r="J39" s="19">
        <v>283633.31</v>
      </c>
      <c r="K39" s="19">
        <v>230745.22</v>
      </c>
      <c r="L39" s="19">
        <v>208763.28</v>
      </c>
      <c r="M39" s="20">
        <v>209818.63999999998</v>
      </c>
      <c r="N39" s="20">
        <f t="shared" si="0"/>
        <v>3133245.2700000005</v>
      </c>
    </row>
    <row r="40" spans="1:14" s="15" customFormat="1" x14ac:dyDescent="0.2">
      <c r="A40" s="15" t="s">
        <v>35</v>
      </c>
      <c r="B40" s="19">
        <v>202348.05</v>
      </c>
      <c r="C40" s="19">
        <v>259728.14</v>
      </c>
      <c r="D40" s="20">
        <v>216794.49</v>
      </c>
      <c r="E40" s="20">
        <v>253339.60000000003</v>
      </c>
      <c r="F40" s="19">
        <v>277882.29000000004</v>
      </c>
      <c r="G40" s="21">
        <v>168898.64</v>
      </c>
      <c r="H40" s="20">
        <v>176981.17</v>
      </c>
      <c r="I40" s="20">
        <v>117863.91</v>
      </c>
      <c r="J40" s="19">
        <v>206383.99</v>
      </c>
      <c r="K40" s="19">
        <v>167900.3</v>
      </c>
      <c r="L40" s="19">
        <v>151905.29</v>
      </c>
      <c r="M40" s="20">
        <v>152673.21</v>
      </c>
      <c r="N40" s="20">
        <f t="shared" si="0"/>
        <v>2352699.0799999996</v>
      </c>
    </row>
    <row r="41" spans="1:14" s="15" customFormat="1" x14ac:dyDescent="0.2">
      <c r="A41" s="15" t="s">
        <v>36</v>
      </c>
      <c r="B41" s="19">
        <v>346744.93</v>
      </c>
      <c r="C41" s="19">
        <v>445071.82</v>
      </c>
      <c r="D41" s="20">
        <v>371500.44</v>
      </c>
      <c r="E41" s="20">
        <v>354064.73000000016</v>
      </c>
      <c r="F41" s="19">
        <v>344508</v>
      </c>
      <c r="G41" s="21">
        <v>273529.71000000002</v>
      </c>
      <c r="H41" s="20">
        <v>286619.28000000003</v>
      </c>
      <c r="I41" s="20">
        <v>190879.46</v>
      </c>
      <c r="J41" s="19">
        <v>334236.87</v>
      </c>
      <c r="K41" s="19">
        <v>271912.92</v>
      </c>
      <c r="L41" s="19">
        <v>246009.14</v>
      </c>
      <c r="M41" s="20">
        <v>247252.78</v>
      </c>
      <c r="N41" s="20">
        <f t="shared" si="0"/>
        <v>3712330.08</v>
      </c>
    </row>
    <row r="42" spans="1:14" s="15" customFormat="1" x14ac:dyDescent="0.2">
      <c r="A42" s="15" t="s">
        <v>37</v>
      </c>
      <c r="B42" s="19">
        <v>713623.2</v>
      </c>
      <c r="C42" s="19">
        <v>915986.24</v>
      </c>
      <c r="D42" s="20">
        <v>764571.64</v>
      </c>
      <c r="E42" s="20">
        <v>738274.55999999982</v>
      </c>
      <c r="F42" s="19">
        <v>742029.4</v>
      </c>
      <c r="G42" s="21">
        <v>599898.57999999996</v>
      </c>
      <c r="H42" s="20">
        <v>628606.30000000005</v>
      </c>
      <c r="I42" s="20">
        <v>418632.11</v>
      </c>
      <c r="J42" s="19">
        <v>733040.02</v>
      </c>
      <c r="K42" s="19">
        <v>596352.66</v>
      </c>
      <c r="L42" s="19">
        <v>539541.14</v>
      </c>
      <c r="M42" s="20">
        <v>542268.67000000004</v>
      </c>
      <c r="N42" s="20">
        <f t="shared" si="0"/>
        <v>7932824.5199999986</v>
      </c>
    </row>
    <row r="43" spans="1:14" s="15" customFormat="1" x14ac:dyDescent="0.2">
      <c r="A43" s="15" t="s">
        <v>38</v>
      </c>
      <c r="B43" s="19">
        <v>73466.61</v>
      </c>
      <c r="C43" s="19">
        <v>94299.63</v>
      </c>
      <c r="D43" s="20">
        <v>78711.69</v>
      </c>
      <c r="E43" s="20">
        <v>46262.070000000007</v>
      </c>
      <c r="F43" s="19">
        <v>18944.63</v>
      </c>
      <c r="G43" s="21">
        <v>38513.31</v>
      </c>
      <c r="H43" s="20">
        <v>40356.33</v>
      </c>
      <c r="I43" s="20">
        <v>26876.05</v>
      </c>
      <c r="J43" s="19">
        <v>47060.95</v>
      </c>
      <c r="K43" s="19">
        <v>38285.660000000003</v>
      </c>
      <c r="L43" s="19">
        <v>34638.379999999997</v>
      </c>
      <c r="M43" s="20">
        <v>34813.480000000003</v>
      </c>
      <c r="N43" s="20">
        <f t="shared" si="0"/>
        <v>572228.79</v>
      </c>
    </row>
    <row r="44" spans="1:14" s="15" customFormat="1" x14ac:dyDescent="0.2">
      <c r="A44" s="15" t="s">
        <v>39</v>
      </c>
      <c r="B44" s="19">
        <v>536691.11</v>
      </c>
      <c r="C44" s="19">
        <v>688881.28</v>
      </c>
      <c r="D44" s="20">
        <v>575007.65</v>
      </c>
      <c r="E44" s="20">
        <v>337955.35999999987</v>
      </c>
      <c r="F44" s="19">
        <v>138719.22</v>
      </c>
      <c r="G44" s="21">
        <v>282007.87</v>
      </c>
      <c r="H44" s="20">
        <v>295503.15999999997</v>
      </c>
      <c r="I44" s="20">
        <v>196795.85</v>
      </c>
      <c r="J44" s="19">
        <v>344596.68</v>
      </c>
      <c r="K44" s="19">
        <v>280340.96000000002</v>
      </c>
      <c r="L44" s="19">
        <v>253634.29</v>
      </c>
      <c r="M44" s="20">
        <v>254916.47999999998</v>
      </c>
      <c r="N44" s="20">
        <f t="shared" si="0"/>
        <v>4185049.9100000006</v>
      </c>
    </row>
    <row r="45" spans="1:14" s="15" customFormat="1" x14ac:dyDescent="0.2">
      <c r="A45" s="15" t="s">
        <v>40</v>
      </c>
      <c r="B45" s="19" t="s">
        <v>62</v>
      </c>
      <c r="C45" s="19">
        <v>608991.48</v>
      </c>
      <c r="D45" s="20">
        <v>285723.44</v>
      </c>
      <c r="E45" s="20">
        <v>167931.28000000003</v>
      </c>
      <c r="F45" s="19">
        <v>104441.42</v>
      </c>
      <c r="G45" s="21">
        <v>212323.16</v>
      </c>
      <c r="H45" s="20">
        <v>222483.73</v>
      </c>
      <c r="I45" s="20">
        <v>148167.20000000001</v>
      </c>
      <c r="J45" s="19">
        <v>259446.14</v>
      </c>
      <c r="K45" s="19">
        <v>211068.14</v>
      </c>
      <c r="L45" s="19">
        <v>190960.74</v>
      </c>
      <c r="M45" s="20">
        <v>191926.11</v>
      </c>
      <c r="N45" s="20">
        <f t="shared" si="0"/>
        <v>2603462.8399999994</v>
      </c>
    </row>
    <row r="46" spans="1:14" s="15" customFormat="1" x14ac:dyDescent="0.2">
      <c r="A46" s="15" t="s">
        <v>41</v>
      </c>
      <c r="B46" s="19">
        <v>503316.28</v>
      </c>
      <c r="C46" s="19">
        <v>646042.31000000006</v>
      </c>
      <c r="D46" s="20">
        <v>539250.05000000005</v>
      </c>
      <c r="E46" s="20">
        <v>316939.15999999992</v>
      </c>
      <c r="F46" s="19">
        <v>181293.84</v>
      </c>
      <c r="G46" s="21">
        <v>368559.55</v>
      </c>
      <c r="H46" s="20">
        <v>386196.7</v>
      </c>
      <c r="I46" s="20">
        <v>257194.91</v>
      </c>
      <c r="J46" s="19">
        <v>450357.62</v>
      </c>
      <c r="K46" s="19">
        <v>366381.04</v>
      </c>
      <c r="L46" s="19">
        <v>331477.76000000001</v>
      </c>
      <c r="M46" s="20">
        <v>333153.46999999997</v>
      </c>
      <c r="N46" s="20">
        <f t="shared" si="0"/>
        <v>4680162.6900000004</v>
      </c>
    </row>
    <row r="47" spans="1:14" s="15" customFormat="1" x14ac:dyDescent="0.2">
      <c r="A47" s="15" t="s">
        <v>42</v>
      </c>
      <c r="B47" s="19">
        <v>208575.22</v>
      </c>
      <c r="C47" s="19">
        <v>267721.15000000002</v>
      </c>
      <c r="D47" s="20">
        <v>223466.23999999999</v>
      </c>
      <c r="E47" s="20">
        <v>331007.17000000004</v>
      </c>
      <c r="F47" s="19">
        <v>416146.60000000003</v>
      </c>
      <c r="G47" s="21">
        <v>218050.28</v>
      </c>
      <c r="H47" s="20">
        <v>228484.92</v>
      </c>
      <c r="I47" s="20">
        <v>152163.79999999999</v>
      </c>
      <c r="J47" s="19">
        <v>266444.34000000003</v>
      </c>
      <c r="K47" s="19">
        <v>216761.42</v>
      </c>
      <c r="L47" s="19">
        <v>196111.65</v>
      </c>
      <c r="M47" s="20">
        <v>197103.04</v>
      </c>
      <c r="N47" s="20">
        <f t="shared" si="0"/>
        <v>2922035.83</v>
      </c>
    </row>
    <row r="48" spans="1:14" s="15" customFormat="1" x14ac:dyDescent="0.2">
      <c r="A48" s="15" t="s">
        <v>43</v>
      </c>
      <c r="B48" s="19">
        <v>132992.06</v>
      </c>
      <c r="C48" s="19">
        <v>170704.79</v>
      </c>
      <c r="D48" s="20">
        <v>142486.9</v>
      </c>
      <c r="E48" s="20">
        <v>196163.56999999998</v>
      </c>
      <c r="F48" s="19">
        <v>230392.95999999999</v>
      </c>
      <c r="G48" s="21">
        <v>114820.84</v>
      </c>
      <c r="H48" s="20">
        <v>120315.51</v>
      </c>
      <c r="I48" s="20">
        <v>80126.36</v>
      </c>
      <c r="J48" s="19">
        <v>140304.17000000001</v>
      </c>
      <c r="K48" s="19">
        <v>114142.15</v>
      </c>
      <c r="L48" s="19">
        <v>103268.4</v>
      </c>
      <c r="M48" s="20">
        <v>103790.45000000001</v>
      </c>
      <c r="N48" s="20">
        <f t="shared" si="0"/>
        <v>1649508.1599999997</v>
      </c>
    </row>
    <row r="49" spans="1:14" s="15" customFormat="1" x14ac:dyDescent="0.2">
      <c r="A49" s="15" t="s">
        <v>44</v>
      </c>
      <c r="B49" s="19" t="s">
        <v>62</v>
      </c>
      <c r="C49" s="19" t="s">
        <v>62</v>
      </c>
      <c r="D49" s="20">
        <v>90143.63</v>
      </c>
      <c r="E49" s="20">
        <v>52981.070000000007</v>
      </c>
      <c r="F49" s="19">
        <v>30003.62</v>
      </c>
      <c r="G49" s="21">
        <v>60995.56</v>
      </c>
      <c r="H49" s="20">
        <v>63914.46</v>
      </c>
      <c r="I49" s="20">
        <v>42565.03</v>
      </c>
      <c r="J49" s="19">
        <v>74532.91</v>
      </c>
      <c r="K49" s="19">
        <v>60635.02</v>
      </c>
      <c r="L49" s="19">
        <v>54858.63</v>
      </c>
      <c r="M49" s="20">
        <v>55135.94</v>
      </c>
      <c r="N49" s="20">
        <f t="shared" si="0"/>
        <v>585765.87000000011</v>
      </c>
    </row>
    <row r="50" spans="1:14" s="15" customFormat="1" x14ac:dyDescent="0.2">
      <c r="A50" s="15" t="s">
        <v>45</v>
      </c>
      <c r="B50" s="19">
        <v>565290.61</v>
      </c>
      <c r="C50" s="19">
        <v>725590.79</v>
      </c>
      <c r="D50" s="20">
        <v>605648.99</v>
      </c>
      <c r="E50" s="20">
        <v>355964.51</v>
      </c>
      <c r="F50" s="19">
        <v>185456.42</v>
      </c>
      <c r="G50" s="21">
        <v>377021.82</v>
      </c>
      <c r="H50" s="20">
        <v>395063.93</v>
      </c>
      <c r="I50" s="20">
        <v>263100.21000000002</v>
      </c>
      <c r="J50" s="19">
        <v>460698.02</v>
      </c>
      <c r="K50" s="19">
        <v>374793.3</v>
      </c>
      <c r="L50" s="19">
        <v>339088.62</v>
      </c>
      <c r="M50" s="20">
        <v>340802.81</v>
      </c>
      <c r="N50" s="20">
        <f t="shared" si="0"/>
        <v>4988520.0299999993</v>
      </c>
    </row>
    <row r="51" spans="1:14" s="15" customFormat="1" x14ac:dyDescent="0.2">
      <c r="A51" s="15" t="s">
        <v>46</v>
      </c>
      <c r="B51" s="19" t="s">
        <v>62</v>
      </c>
      <c r="C51" s="19">
        <v>307411.67000000004</v>
      </c>
      <c r="D51" s="20">
        <v>144229.79999999999</v>
      </c>
      <c r="E51" s="20">
        <v>84769.73</v>
      </c>
      <c r="F51" s="19">
        <v>45797.59</v>
      </c>
      <c r="G51" s="21">
        <v>93103.76</v>
      </c>
      <c r="H51" s="20">
        <v>97559.17</v>
      </c>
      <c r="I51" s="20">
        <v>64971.35</v>
      </c>
      <c r="J51" s="19">
        <v>113767.2</v>
      </c>
      <c r="K51" s="19">
        <v>92553.44</v>
      </c>
      <c r="L51" s="19">
        <v>83736.33</v>
      </c>
      <c r="M51" s="20">
        <v>84159.65</v>
      </c>
      <c r="N51" s="20">
        <f t="shared" si="0"/>
        <v>1212059.69</v>
      </c>
    </row>
    <row r="52" spans="1:14" s="15" customFormat="1" x14ac:dyDescent="0.2">
      <c r="A52" s="15" t="s">
        <v>47</v>
      </c>
      <c r="B52" s="19">
        <v>119925.5</v>
      </c>
      <c r="C52" s="19">
        <v>153932.93</v>
      </c>
      <c r="D52" s="20">
        <v>128487.47</v>
      </c>
      <c r="E52" s="20">
        <v>75517.299999999988</v>
      </c>
      <c r="F52" s="19">
        <v>46058.18</v>
      </c>
      <c r="G52" s="21">
        <v>93633.52</v>
      </c>
      <c r="H52" s="20">
        <v>98114.28</v>
      </c>
      <c r="I52" s="20">
        <v>65341.04</v>
      </c>
      <c r="J52" s="19">
        <v>114414.53</v>
      </c>
      <c r="K52" s="19">
        <v>93080.06</v>
      </c>
      <c r="L52" s="19">
        <v>84212.79</v>
      </c>
      <c r="M52" s="20">
        <v>84638.510000000009</v>
      </c>
      <c r="N52" s="20">
        <f t="shared" si="0"/>
        <v>1157356.1100000001</v>
      </c>
    </row>
    <row r="53" spans="1:14" s="15" customFormat="1" x14ac:dyDescent="0.2">
      <c r="A53" s="15" t="s">
        <v>48</v>
      </c>
      <c r="B53" s="19">
        <v>210884.17</v>
      </c>
      <c r="C53" s="19">
        <v>270684.86</v>
      </c>
      <c r="D53" s="20">
        <v>225940.04</v>
      </c>
      <c r="E53" s="20">
        <v>132794.13</v>
      </c>
      <c r="F53" s="19">
        <v>77666.62</v>
      </c>
      <c r="G53" s="21">
        <v>157891.59</v>
      </c>
      <c r="H53" s="20">
        <v>165447.38</v>
      </c>
      <c r="I53" s="20">
        <v>110182.78</v>
      </c>
      <c r="J53" s="19">
        <v>192934.04</v>
      </c>
      <c r="K53" s="19">
        <v>156958.32</v>
      </c>
      <c r="L53" s="19">
        <v>142005.69</v>
      </c>
      <c r="M53" s="20">
        <v>142723.56</v>
      </c>
      <c r="N53" s="20">
        <f t="shared" si="0"/>
        <v>1986113.1800000002</v>
      </c>
    </row>
    <row r="54" spans="1:14" s="15" customFormat="1" x14ac:dyDescent="0.2">
      <c r="A54" s="15" t="s">
        <v>49</v>
      </c>
      <c r="B54" s="19">
        <v>331999.13</v>
      </c>
      <c r="C54" s="19">
        <v>426144.54</v>
      </c>
      <c r="D54" s="20">
        <v>355701.88</v>
      </c>
      <c r="E54" s="20">
        <v>516727.14000000019</v>
      </c>
      <c r="F54" s="19">
        <v>660057.26</v>
      </c>
      <c r="G54" s="21">
        <v>374247.92</v>
      </c>
      <c r="H54" s="20">
        <v>392157.29</v>
      </c>
      <c r="I54" s="20">
        <v>261164.47</v>
      </c>
      <c r="J54" s="19">
        <v>457308.47</v>
      </c>
      <c r="K54" s="19">
        <v>372035.79</v>
      </c>
      <c r="L54" s="19">
        <v>336593.81</v>
      </c>
      <c r="M54" s="20">
        <v>338295.39</v>
      </c>
      <c r="N54" s="20">
        <f t="shared" si="0"/>
        <v>4822433.09</v>
      </c>
    </row>
    <row r="55" spans="1:14" s="15" customFormat="1" x14ac:dyDescent="0.2">
      <c r="A55" s="15" t="s">
        <v>50</v>
      </c>
      <c r="B55" s="19">
        <v>342756.74</v>
      </c>
      <c r="C55" s="19">
        <v>439952.7</v>
      </c>
      <c r="D55" s="20">
        <v>367227.52</v>
      </c>
      <c r="E55" s="20">
        <v>215834.54000000004</v>
      </c>
      <c r="F55" s="19">
        <v>108147.06</v>
      </c>
      <c r="G55" s="21">
        <v>219856.51</v>
      </c>
      <c r="H55" s="20">
        <v>230377.58</v>
      </c>
      <c r="I55" s="20">
        <v>153424.25</v>
      </c>
      <c r="J55" s="19">
        <v>268651.44</v>
      </c>
      <c r="K55" s="19">
        <v>218556.97</v>
      </c>
      <c r="L55" s="19">
        <v>197736.14</v>
      </c>
      <c r="M55" s="20">
        <v>198735.75</v>
      </c>
      <c r="N55" s="20">
        <f t="shared" si="0"/>
        <v>2961257.2000000007</v>
      </c>
    </row>
    <row r="56" spans="1:14" s="15" customFormat="1" x14ac:dyDescent="0.2">
      <c r="A56" s="15" t="s">
        <v>51</v>
      </c>
      <c r="B56" s="19">
        <v>203397.57</v>
      </c>
      <c r="C56" s="19">
        <v>261075.27</v>
      </c>
      <c r="D56" s="20">
        <v>217918.94</v>
      </c>
      <c r="E56" s="20">
        <v>217411.01999999996</v>
      </c>
      <c r="F56" s="19">
        <v>223875.68</v>
      </c>
      <c r="G56" s="21">
        <v>174180.03</v>
      </c>
      <c r="H56" s="20">
        <v>182515.29</v>
      </c>
      <c r="I56" s="20">
        <v>121549.47</v>
      </c>
      <c r="J56" s="19">
        <v>212837.53</v>
      </c>
      <c r="K56" s="19">
        <v>173150.48</v>
      </c>
      <c r="L56" s="19">
        <v>156655.29999999999</v>
      </c>
      <c r="M56" s="20">
        <v>157447.24</v>
      </c>
      <c r="N56" s="20">
        <f t="shared" si="0"/>
        <v>2302013.8200000003</v>
      </c>
    </row>
    <row r="57" spans="1:14" s="15" customFormat="1" x14ac:dyDescent="0.2">
      <c r="A57" s="15" t="s">
        <v>52</v>
      </c>
      <c r="B57" s="19">
        <v>331911.67</v>
      </c>
      <c r="C57" s="19">
        <v>426032.28</v>
      </c>
      <c r="D57" s="20">
        <v>355608.18</v>
      </c>
      <c r="E57" s="20">
        <v>209005.37000000011</v>
      </c>
      <c r="F57" s="19">
        <v>111013.01</v>
      </c>
      <c r="G57" s="21">
        <v>225682.8</v>
      </c>
      <c r="H57" s="20">
        <v>236482.69</v>
      </c>
      <c r="I57" s="20">
        <v>157490.07</v>
      </c>
      <c r="J57" s="19">
        <v>275770.83</v>
      </c>
      <c r="K57" s="19">
        <v>224348.82</v>
      </c>
      <c r="L57" s="19">
        <v>202976.24</v>
      </c>
      <c r="M57" s="20">
        <v>204002.34000000003</v>
      </c>
      <c r="N57" s="20">
        <f t="shared" si="0"/>
        <v>2960324.3</v>
      </c>
    </row>
    <row r="58" spans="1:14" s="15" customFormat="1" x14ac:dyDescent="0.2">
      <c r="A58" s="15" t="s">
        <v>53</v>
      </c>
      <c r="B58" s="19" t="s">
        <v>62</v>
      </c>
      <c r="C58" s="19">
        <v>692714.83000000007</v>
      </c>
      <c r="D58" s="20">
        <v>325004.32</v>
      </c>
      <c r="E58" s="20">
        <v>191018.24999999977</v>
      </c>
      <c r="F58" s="19">
        <v>102794.72</v>
      </c>
      <c r="G58" s="21">
        <v>208975.52</v>
      </c>
      <c r="H58" s="20">
        <v>218975.9</v>
      </c>
      <c r="I58" s="20">
        <v>145831.09</v>
      </c>
      <c r="J58" s="19">
        <v>255355.54</v>
      </c>
      <c r="K58" s="19">
        <v>207740.3</v>
      </c>
      <c r="L58" s="19">
        <v>187949.92</v>
      </c>
      <c r="M58" s="20">
        <v>188900.06999999998</v>
      </c>
      <c r="N58" s="20">
        <f t="shared" si="0"/>
        <v>2725260.4599999995</v>
      </c>
    </row>
    <row r="59" spans="1:14" s="15" customFormat="1" x14ac:dyDescent="0.2">
      <c r="A59" s="15" t="s">
        <v>54</v>
      </c>
      <c r="B59" s="19">
        <v>34826.67</v>
      </c>
      <c r="C59" s="19">
        <v>44702.52</v>
      </c>
      <c r="D59" s="20">
        <v>37313.089999999997</v>
      </c>
      <c r="E59" s="20">
        <v>21930.420000000013</v>
      </c>
      <c r="F59" s="19">
        <v>13196.69</v>
      </c>
      <c r="G59" s="21">
        <v>26828.07</v>
      </c>
      <c r="H59" s="20">
        <v>28111.91</v>
      </c>
      <c r="I59" s="20">
        <v>18721.650000000001</v>
      </c>
      <c r="J59" s="19">
        <v>32782.300000000003</v>
      </c>
      <c r="K59" s="19">
        <v>26669.5</v>
      </c>
      <c r="L59" s="19">
        <v>24128.83</v>
      </c>
      <c r="M59" s="20">
        <v>24250.809999999998</v>
      </c>
      <c r="N59" s="20">
        <f t="shared" si="0"/>
        <v>333462.46000000002</v>
      </c>
    </row>
    <row r="60" spans="1:14" s="15" customFormat="1" x14ac:dyDescent="0.2">
      <c r="A60" s="15" t="s">
        <v>55</v>
      </c>
      <c r="B60" s="19">
        <v>239693.57</v>
      </c>
      <c r="C60" s="19">
        <v>307663.78000000003</v>
      </c>
      <c r="D60" s="20">
        <v>256806.26</v>
      </c>
      <c r="E60" s="20">
        <v>150935.48999999987</v>
      </c>
      <c r="F60" s="19">
        <v>65154.03</v>
      </c>
      <c r="G60" s="21">
        <v>132454.25</v>
      </c>
      <c r="H60" s="20">
        <v>138792.76</v>
      </c>
      <c r="I60" s="20">
        <v>92431.63</v>
      </c>
      <c r="J60" s="19">
        <v>161851.14000000001</v>
      </c>
      <c r="K60" s="19">
        <v>131671.32999999999</v>
      </c>
      <c r="L60" s="19">
        <v>119127.67</v>
      </c>
      <c r="M60" s="20">
        <v>119729.89</v>
      </c>
      <c r="N60" s="20">
        <f t="shared" si="0"/>
        <v>1916311.8</v>
      </c>
    </row>
    <row r="61" spans="1:14" s="15" customFormat="1" x14ac:dyDescent="0.2">
      <c r="A61" s="15" t="s">
        <v>56</v>
      </c>
      <c r="B61" s="19">
        <v>97010.91</v>
      </c>
      <c r="C61" s="19">
        <v>124520.42</v>
      </c>
      <c r="D61" s="20">
        <v>103936.91</v>
      </c>
      <c r="E61" s="20">
        <v>61087.96</v>
      </c>
      <c r="F61" s="19">
        <v>36120.53</v>
      </c>
      <c r="G61" s="21">
        <v>73430.87</v>
      </c>
      <c r="H61" s="20">
        <v>76944.850000000006</v>
      </c>
      <c r="I61" s="20">
        <v>51242.86</v>
      </c>
      <c r="J61" s="19">
        <v>89728.11</v>
      </c>
      <c r="K61" s="19">
        <v>72996.83</v>
      </c>
      <c r="L61" s="19">
        <v>66042.789999999994</v>
      </c>
      <c r="M61" s="20">
        <v>66376.650000000009</v>
      </c>
      <c r="N61" s="20">
        <f t="shared" si="0"/>
        <v>919439.69</v>
      </c>
    </row>
    <row r="62" spans="1:14" s="15" customFormat="1" x14ac:dyDescent="0.2">
      <c r="A62" s="15" t="s">
        <v>57</v>
      </c>
      <c r="B62" s="19">
        <v>127674.48</v>
      </c>
      <c r="C62" s="19">
        <v>163879.29</v>
      </c>
      <c r="D62" s="20">
        <v>136789.68</v>
      </c>
      <c r="E62" s="20">
        <v>80396.849999999977</v>
      </c>
      <c r="F62" s="19">
        <v>53535.27</v>
      </c>
      <c r="G62" s="21">
        <v>108834.01</v>
      </c>
      <c r="H62" s="20">
        <v>114042.18</v>
      </c>
      <c r="I62" s="20">
        <v>75948.52</v>
      </c>
      <c r="J62" s="19">
        <v>132988.62</v>
      </c>
      <c r="K62" s="19">
        <v>108190.7</v>
      </c>
      <c r="L62" s="19">
        <v>97883.92</v>
      </c>
      <c r="M62" s="20">
        <v>98378.75</v>
      </c>
      <c r="N62" s="20">
        <f t="shared" si="0"/>
        <v>1298542.27</v>
      </c>
    </row>
    <row r="63" spans="1:14" s="15" customFormat="1" x14ac:dyDescent="0.2">
      <c r="A63" s="15" t="s">
        <v>58</v>
      </c>
      <c r="B63" s="19">
        <v>250258.77</v>
      </c>
      <c r="C63" s="19">
        <v>321224.96999999997</v>
      </c>
      <c r="D63" s="20">
        <v>268125.76</v>
      </c>
      <c r="E63" s="20">
        <v>157588.40000000002</v>
      </c>
      <c r="F63" s="19">
        <v>92092.7</v>
      </c>
      <c r="G63" s="21">
        <v>187218.95</v>
      </c>
      <c r="H63" s="20">
        <v>196178.18</v>
      </c>
      <c r="I63" s="20">
        <v>130648.53</v>
      </c>
      <c r="J63" s="19">
        <v>228770.31</v>
      </c>
      <c r="K63" s="19">
        <v>186112.33</v>
      </c>
      <c r="L63" s="19">
        <v>168382.34</v>
      </c>
      <c r="M63" s="20">
        <v>169233.57</v>
      </c>
      <c r="N63" s="20">
        <f t="shared" si="0"/>
        <v>2355834.81</v>
      </c>
    </row>
    <row r="64" spans="1:14" s="15" customFormat="1" x14ac:dyDescent="0.2">
      <c r="A64" s="15" t="s">
        <v>59</v>
      </c>
      <c r="B64" s="19" t="s">
        <v>62</v>
      </c>
      <c r="C64" s="19" t="s">
        <v>62</v>
      </c>
      <c r="D64" s="20">
        <v>360949.33</v>
      </c>
      <c r="E64" s="20">
        <v>212144.59</v>
      </c>
      <c r="F64" s="19">
        <v>117527.45</v>
      </c>
      <c r="G64" s="21">
        <v>238926.29</v>
      </c>
      <c r="H64" s="20">
        <v>250359.94</v>
      </c>
      <c r="I64" s="20">
        <v>166731.88</v>
      </c>
      <c r="J64" s="19">
        <v>291953.57</v>
      </c>
      <c r="K64" s="19">
        <v>237514.03</v>
      </c>
      <c r="L64" s="19">
        <v>214887.26</v>
      </c>
      <c r="M64" s="20">
        <v>215973.57</v>
      </c>
      <c r="N64" s="20">
        <f t="shared" si="0"/>
        <v>2306967.91</v>
      </c>
    </row>
    <row r="65" spans="1:14" s="15" customFormat="1" x14ac:dyDescent="0.2">
      <c r="A65" s="15" t="s">
        <v>60</v>
      </c>
      <c r="B65" s="19">
        <v>771311.99</v>
      </c>
      <c r="C65" s="19">
        <v>990033.9</v>
      </c>
      <c r="D65" s="20">
        <v>826379.06</v>
      </c>
      <c r="E65" s="20">
        <v>1071401.93</v>
      </c>
      <c r="F65" s="19">
        <v>1310637.28</v>
      </c>
      <c r="G65" s="21">
        <v>822409.01</v>
      </c>
      <c r="H65" s="20">
        <v>861764.81</v>
      </c>
      <c r="I65" s="20">
        <v>573908.37</v>
      </c>
      <c r="J65" s="19">
        <v>1004934.4</v>
      </c>
      <c r="K65" s="19">
        <v>817547.86</v>
      </c>
      <c r="L65" s="19">
        <v>739664.19</v>
      </c>
      <c r="M65" s="20">
        <v>743403.39</v>
      </c>
      <c r="N65" s="20">
        <f t="shared" si="0"/>
        <v>10533396.190000001</v>
      </c>
    </row>
    <row r="66" spans="1:14" s="15" customFormat="1" x14ac:dyDescent="0.2">
      <c r="A66" s="15" t="s">
        <v>61</v>
      </c>
      <c r="B66" s="19">
        <v>310396.48</v>
      </c>
      <c r="C66" s="19">
        <v>398415.98000000004</v>
      </c>
      <c r="D66" s="20">
        <v>332556.89</v>
      </c>
      <c r="E66" s="20">
        <v>195457.15</v>
      </c>
      <c r="F66" s="19">
        <v>115059.56</v>
      </c>
      <c r="G66" s="21">
        <v>233909.27</v>
      </c>
      <c r="H66" s="20">
        <v>245102.84</v>
      </c>
      <c r="I66" s="20">
        <v>163230.76999999999</v>
      </c>
      <c r="J66" s="22">
        <v>285823.05</v>
      </c>
      <c r="K66" s="19">
        <v>232526.66</v>
      </c>
      <c r="L66" s="22">
        <v>210375</v>
      </c>
      <c r="M66" s="20">
        <v>211438.49000000002</v>
      </c>
      <c r="N66" s="20">
        <f t="shared" si="0"/>
        <v>2934292.1400000006</v>
      </c>
    </row>
  </sheetData>
  <pageMargins left="0.25" right="0.25" top="0.25" bottom="0.25" header="0.25" footer="0.25"/>
  <pageSetup paperSize="5" scale="56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7"/>
  <sheetViews>
    <sheetView zoomScale="75" zoomScaleNormal="75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E35" sqref="E35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9" customFormat="1" ht="22.5" customHeight="1" x14ac:dyDescent="0.4">
      <c r="A1" s="8" t="s">
        <v>68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4" customFormat="1" ht="15.75" x14ac:dyDescent="0.25">
      <c r="A2" s="7" t="s">
        <v>73</v>
      </c>
      <c r="B2" s="1"/>
      <c r="C2" s="1"/>
    </row>
    <row r="3" spans="1:14" s="4" customFormat="1" ht="15.75" x14ac:dyDescent="0.25">
      <c r="A3" s="7" t="s">
        <v>64</v>
      </c>
      <c r="B3" s="1"/>
      <c r="C3" s="1"/>
      <c r="E3" s="6"/>
    </row>
    <row r="4" spans="1:14" s="4" customFormat="1" ht="15.75" x14ac:dyDescent="0.25">
      <c r="A4" s="3"/>
      <c r="B4" s="1"/>
      <c r="C4" s="1"/>
      <c r="E4" s="6"/>
      <c r="I4" s="5"/>
      <c r="J4" s="5"/>
      <c r="K4" s="5"/>
      <c r="L4" s="5"/>
      <c r="M4" s="5"/>
    </row>
    <row r="5" spans="1:14" s="14" customFormat="1" ht="45" x14ac:dyDescent="0.2">
      <c r="A5" s="10" t="s">
        <v>75</v>
      </c>
      <c r="B5" s="24" t="s">
        <v>114</v>
      </c>
      <c r="C5" s="24" t="s">
        <v>115</v>
      </c>
      <c r="D5" s="24" t="s">
        <v>116</v>
      </c>
      <c r="E5" s="24" t="s">
        <v>117</v>
      </c>
      <c r="F5" s="24" t="s">
        <v>118</v>
      </c>
      <c r="G5" s="24" t="s">
        <v>119</v>
      </c>
      <c r="H5" s="24" t="s">
        <v>120</v>
      </c>
      <c r="I5" s="25" t="s">
        <v>121</v>
      </c>
      <c r="J5" s="25" t="s">
        <v>122</v>
      </c>
      <c r="K5" s="25" t="s">
        <v>123</v>
      </c>
      <c r="L5" s="25" t="s">
        <v>124</v>
      </c>
      <c r="M5" s="25" t="s">
        <v>125</v>
      </c>
      <c r="N5" s="13" t="s">
        <v>67</v>
      </c>
    </row>
    <row r="6" spans="1:14" s="15" customFormat="1" x14ac:dyDescent="0.2">
      <c r="A6" s="15" t="s">
        <v>0</v>
      </c>
      <c r="B6" s="16">
        <v>577380.6</v>
      </c>
      <c r="C6" s="17">
        <v>627408.96</v>
      </c>
      <c r="D6" s="17">
        <v>589642.1</v>
      </c>
      <c r="E6" s="17">
        <v>740965.67000000027</v>
      </c>
      <c r="F6" s="16">
        <v>1522180.19</v>
      </c>
      <c r="G6" s="18">
        <v>640387.82999999996</v>
      </c>
      <c r="H6" s="17">
        <v>681952.16</v>
      </c>
      <c r="I6" s="17">
        <v>667011.56000000006</v>
      </c>
      <c r="J6" s="16">
        <v>648224.42000000004</v>
      </c>
      <c r="K6" s="16">
        <v>807128.09</v>
      </c>
      <c r="L6" s="16">
        <v>786264.05</v>
      </c>
      <c r="M6" s="17">
        <v>758911.31</v>
      </c>
      <c r="N6" s="17">
        <f t="shared" ref="N6:N67" si="0">SUM(B6:M6)</f>
        <v>9047456.9399999995</v>
      </c>
    </row>
    <row r="7" spans="1:14" s="15" customFormat="1" x14ac:dyDescent="0.2">
      <c r="A7" s="15" t="s">
        <v>1</v>
      </c>
      <c r="B7" s="16">
        <v>182330.72</v>
      </c>
      <c r="C7" s="17">
        <v>198129.14</v>
      </c>
      <c r="D7" s="17">
        <v>186008.52</v>
      </c>
      <c r="E7" s="17">
        <v>184974.03</v>
      </c>
      <c r="F7" s="16">
        <v>196934.46</v>
      </c>
      <c r="G7" s="18">
        <v>132090.10999999999</v>
      </c>
      <c r="H7" s="17">
        <v>140663.41</v>
      </c>
      <c r="I7" s="17">
        <v>137581.68</v>
      </c>
      <c r="J7" s="16">
        <v>133706.53</v>
      </c>
      <c r="K7" s="16">
        <v>166482.93</v>
      </c>
      <c r="L7" s="16">
        <v>162179.39000000001</v>
      </c>
      <c r="M7" s="17">
        <v>156537.45000000001</v>
      </c>
      <c r="N7" s="17">
        <f t="shared" si="0"/>
        <v>1977618.3699999999</v>
      </c>
    </row>
    <row r="8" spans="1:14" s="15" customFormat="1" x14ac:dyDescent="0.2">
      <c r="A8" s="15" t="s">
        <v>2</v>
      </c>
      <c r="B8" s="16">
        <v>592654.19999999995</v>
      </c>
      <c r="C8" s="17">
        <v>644005.96</v>
      </c>
      <c r="D8" s="17">
        <v>604836.21000000008</v>
      </c>
      <c r="E8" s="17">
        <v>835054.53000000026</v>
      </c>
      <c r="F8" s="16">
        <v>1937482.37</v>
      </c>
      <c r="G8" s="18">
        <v>518865.71</v>
      </c>
      <c r="H8" s="17">
        <v>552542.65</v>
      </c>
      <c r="I8" s="17">
        <v>540437.24</v>
      </c>
      <c r="J8" s="16">
        <v>525215.21</v>
      </c>
      <c r="K8" s="16">
        <v>653964.79</v>
      </c>
      <c r="L8" s="16">
        <v>637059.98</v>
      </c>
      <c r="M8" s="17">
        <v>614897.78</v>
      </c>
      <c r="N8" s="17">
        <f t="shared" si="0"/>
        <v>8657016.6300000008</v>
      </c>
    </row>
    <row r="9" spans="1:14" s="15" customFormat="1" x14ac:dyDescent="0.2">
      <c r="A9" s="15" t="s">
        <v>3</v>
      </c>
      <c r="B9" s="16">
        <v>190143.88</v>
      </c>
      <c r="C9" s="17">
        <v>206619.3</v>
      </c>
      <c r="D9" s="17">
        <v>194036.32</v>
      </c>
      <c r="E9" s="17">
        <v>161076.64000000001</v>
      </c>
      <c r="F9" s="16">
        <v>36378.339999999997</v>
      </c>
      <c r="G9" s="18">
        <v>158668.63</v>
      </c>
      <c r="H9" s="17">
        <v>168967.01</v>
      </c>
      <c r="I9" s="17">
        <v>165265.18</v>
      </c>
      <c r="J9" s="16">
        <v>160610.29999999999</v>
      </c>
      <c r="K9" s="16">
        <v>199981.8</v>
      </c>
      <c r="L9" s="16">
        <v>194812.32</v>
      </c>
      <c r="M9" s="17">
        <v>188035.15</v>
      </c>
      <c r="N9" s="17">
        <f t="shared" si="0"/>
        <v>2024594.87</v>
      </c>
    </row>
    <row r="10" spans="1:14" s="15" customFormat="1" x14ac:dyDescent="0.2">
      <c r="A10" s="15" t="s">
        <v>4</v>
      </c>
      <c r="B10" s="16">
        <v>274007.55</v>
      </c>
      <c r="C10" s="17">
        <v>297749.51</v>
      </c>
      <c r="D10" s="17">
        <v>279448.20999999996</v>
      </c>
      <c r="E10" s="17">
        <v>232120.07999999984</v>
      </c>
      <c r="F10" s="16">
        <v>38078.839999999997</v>
      </c>
      <c r="G10" s="18">
        <v>166085.57</v>
      </c>
      <c r="H10" s="17">
        <v>176865.35</v>
      </c>
      <c r="I10" s="17">
        <v>172990.48</v>
      </c>
      <c r="J10" s="16">
        <v>168118.01</v>
      </c>
      <c r="K10" s="16">
        <v>209329.92000000001</v>
      </c>
      <c r="L10" s="16">
        <v>203918.8</v>
      </c>
      <c r="M10" s="17">
        <v>196824.82</v>
      </c>
      <c r="N10" s="17">
        <f t="shared" si="0"/>
        <v>2415537.1399999997</v>
      </c>
    </row>
    <row r="11" spans="1:14" s="15" customFormat="1" x14ac:dyDescent="0.2">
      <c r="A11" s="15" t="s">
        <v>5</v>
      </c>
      <c r="B11" s="16" t="s">
        <v>62</v>
      </c>
      <c r="C11" s="17" t="s">
        <v>62</v>
      </c>
      <c r="D11" s="17">
        <v>425984.53</v>
      </c>
      <c r="E11" s="17">
        <v>116164.63</v>
      </c>
      <c r="F11" s="16">
        <v>19038.14</v>
      </c>
      <c r="G11" s="18">
        <v>83037.210000000006</v>
      </c>
      <c r="H11" s="17">
        <v>88426.73</v>
      </c>
      <c r="I11" s="17">
        <v>86489.43</v>
      </c>
      <c r="J11" s="16">
        <v>84053.36</v>
      </c>
      <c r="K11" s="16">
        <v>104657.93</v>
      </c>
      <c r="L11" s="16">
        <v>101952.55</v>
      </c>
      <c r="M11" s="17">
        <v>98405.8</v>
      </c>
      <c r="N11" s="17">
        <f t="shared" si="0"/>
        <v>1208210.31</v>
      </c>
    </row>
    <row r="12" spans="1:14" s="15" customFormat="1" x14ac:dyDescent="0.2">
      <c r="A12" s="15" t="s">
        <v>6</v>
      </c>
      <c r="B12" s="16">
        <v>377853.87</v>
      </c>
      <c r="C12" s="17">
        <v>410593.81</v>
      </c>
      <c r="D12" s="17">
        <v>385777.13999999996</v>
      </c>
      <c r="E12" s="17">
        <v>513668.28999999992</v>
      </c>
      <c r="F12" s="16">
        <v>1146121.3099999998</v>
      </c>
      <c r="G12" s="18">
        <v>388145.91999999998</v>
      </c>
      <c r="H12" s="17">
        <v>413338.5</v>
      </c>
      <c r="I12" s="17">
        <v>404282.85</v>
      </c>
      <c r="J12" s="16">
        <v>392895.76</v>
      </c>
      <c r="K12" s="16">
        <v>489208.98</v>
      </c>
      <c r="L12" s="16">
        <v>476563.06</v>
      </c>
      <c r="M12" s="17">
        <v>459984.27</v>
      </c>
      <c r="N12" s="17">
        <f t="shared" si="0"/>
        <v>5858433.7599999998</v>
      </c>
    </row>
    <row r="13" spans="1:14" s="15" customFormat="1" x14ac:dyDescent="0.2">
      <c r="A13" s="15" t="s">
        <v>7</v>
      </c>
      <c r="B13" s="16">
        <v>225470.68</v>
      </c>
      <c r="C13" s="17">
        <v>245007.06</v>
      </c>
      <c r="D13" s="17">
        <v>229896.45</v>
      </c>
      <c r="E13" s="17">
        <v>191003.03000000003</v>
      </c>
      <c r="F13" s="16">
        <v>27618.27</v>
      </c>
      <c r="G13" s="18">
        <v>120460.48</v>
      </c>
      <c r="H13" s="17">
        <v>128278.95</v>
      </c>
      <c r="I13" s="17">
        <v>125468.55</v>
      </c>
      <c r="J13" s="16">
        <v>121934.58</v>
      </c>
      <c r="K13" s="16">
        <v>151825.24</v>
      </c>
      <c r="L13" s="16">
        <v>147900.6</v>
      </c>
      <c r="M13" s="17">
        <v>142755.4</v>
      </c>
      <c r="N13" s="17">
        <f t="shared" si="0"/>
        <v>1857619.29</v>
      </c>
    </row>
    <row r="14" spans="1:14" s="15" customFormat="1" x14ac:dyDescent="0.2">
      <c r="A14" s="15" t="s">
        <v>8</v>
      </c>
      <c r="B14" s="16">
        <v>147727.03</v>
      </c>
      <c r="C14" s="17">
        <v>160527.15</v>
      </c>
      <c r="D14" s="17">
        <v>150690.34</v>
      </c>
      <c r="E14" s="17">
        <v>125144.04999999993</v>
      </c>
      <c r="F14" s="16">
        <v>22965.46</v>
      </c>
      <c r="G14" s="18">
        <v>100166.68</v>
      </c>
      <c r="H14" s="17">
        <v>106667.99</v>
      </c>
      <c r="I14" s="17">
        <v>104331.04</v>
      </c>
      <c r="J14" s="16">
        <v>101392.44</v>
      </c>
      <c r="K14" s="16">
        <v>126247.46</v>
      </c>
      <c r="L14" s="16">
        <v>122984</v>
      </c>
      <c r="M14" s="17">
        <v>118705.60000000001</v>
      </c>
      <c r="N14" s="17">
        <f t="shared" si="0"/>
        <v>1387549.24</v>
      </c>
    </row>
    <row r="15" spans="1:14" s="15" customFormat="1" x14ac:dyDescent="0.2">
      <c r="A15" s="15" t="s">
        <v>9</v>
      </c>
      <c r="B15" s="16">
        <v>99472.36</v>
      </c>
      <c r="C15" s="17">
        <v>108091.35</v>
      </c>
      <c r="D15" s="17">
        <v>101465.87</v>
      </c>
      <c r="E15" s="17">
        <v>84266.039999999979</v>
      </c>
      <c r="F15" s="16">
        <v>15317.96</v>
      </c>
      <c r="G15" s="18">
        <v>66811.16</v>
      </c>
      <c r="H15" s="17">
        <v>71147.539999999994</v>
      </c>
      <c r="I15" s="17">
        <v>69588.800000000003</v>
      </c>
      <c r="J15" s="16">
        <v>67628.75</v>
      </c>
      <c r="K15" s="16">
        <v>84207.05</v>
      </c>
      <c r="L15" s="16">
        <v>82030.320000000007</v>
      </c>
      <c r="M15" s="17">
        <v>79176.63</v>
      </c>
      <c r="N15" s="17">
        <f t="shared" si="0"/>
        <v>929203.83000000019</v>
      </c>
    </row>
    <row r="16" spans="1:14" s="15" customFormat="1" x14ac:dyDescent="0.2">
      <c r="A16" s="15" t="s">
        <v>10</v>
      </c>
      <c r="B16" s="16" t="s">
        <v>62</v>
      </c>
      <c r="C16" s="17">
        <v>416820.31999999995</v>
      </c>
      <c r="D16" s="17">
        <v>203728.97999999998</v>
      </c>
      <c r="E16" s="17">
        <v>169219.36</v>
      </c>
      <c r="F16" s="16">
        <v>28201.65</v>
      </c>
      <c r="G16" s="18">
        <v>123004.99</v>
      </c>
      <c r="H16" s="17">
        <v>130988.62</v>
      </c>
      <c r="I16" s="17">
        <v>128118.85</v>
      </c>
      <c r="J16" s="16">
        <v>124510.24</v>
      </c>
      <c r="K16" s="16">
        <v>155032.28</v>
      </c>
      <c r="L16" s="16">
        <v>151024.74</v>
      </c>
      <c r="M16" s="17">
        <v>145770.85</v>
      </c>
      <c r="N16" s="17">
        <f t="shared" si="0"/>
        <v>1776420.8800000001</v>
      </c>
    </row>
    <row r="17" spans="1:14" s="15" customFormat="1" x14ac:dyDescent="0.2">
      <c r="A17" s="15" t="s">
        <v>11</v>
      </c>
      <c r="B17" s="19" t="s">
        <v>62</v>
      </c>
      <c r="C17" s="20">
        <v>736998.37</v>
      </c>
      <c r="D17" s="20">
        <v>360432.41</v>
      </c>
      <c r="E17" s="20">
        <v>299204.21999999997</v>
      </c>
      <c r="F17" s="19">
        <v>67578.350000000006</v>
      </c>
      <c r="G17" s="21">
        <v>294751.32</v>
      </c>
      <c r="H17" s="20">
        <v>313882.13</v>
      </c>
      <c r="I17" s="20">
        <v>307005.42</v>
      </c>
      <c r="J17" s="19">
        <v>298358.27</v>
      </c>
      <c r="K17" s="19">
        <v>371496.86</v>
      </c>
      <c r="L17" s="19">
        <v>361893.77</v>
      </c>
      <c r="M17" s="20">
        <v>349304.12</v>
      </c>
      <c r="N17" s="20">
        <f t="shared" si="0"/>
        <v>3760905.24</v>
      </c>
    </row>
    <row r="18" spans="1:14" s="15" customFormat="1" x14ac:dyDescent="0.2">
      <c r="A18" s="15" t="s">
        <v>12</v>
      </c>
      <c r="B18" s="19">
        <v>75062.83</v>
      </c>
      <c r="C18" s="20">
        <v>81566.81</v>
      </c>
      <c r="D18" s="20">
        <v>76560.91</v>
      </c>
      <c r="E18" s="20">
        <v>63587.989999999991</v>
      </c>
      <c r="F18" s="19">
        <v>11095.55</v>
      </c>
      <c r="G18" s="21">
        <v>48394.62</v>
      </c>
      <c r="H18" s="20">
        <v>51535.67</v>
      </c>
      <c r="I18" s="20">
        <v>50406.6</v>
      </c>
      <c r="J18" s="19">
        <v>48986.84</v>
      </c>
      <c r="K18" s="19">
        <v>60995.32</v>
      </c>
      <c r="L18" s="19">
        <v>59418.61</v>
      </c>
      <c r="M18" s="20">
        <v>57351.54</v>
      </c>
      <c r="N18" s="20">
        <f t="shared" si="0"/>
        <v>684963.28999999992</v>
      </c>
    </row>
    <row r="19" spans="1:14" s="15" customFormat="1" x14ac:dyDescent="0.2">
      <c r="A19" s="15" t="s">
        <v>13</v>
      </c>
      <c r="B19" s="19">
        <v>133617.48000000001</v>
      </c>
      <c r="C19" s="20">
        <v>145195.04999999999</v>
      </c>
      <c r="D19" s="20">
        <v>136277.74</v>
      </c>
      <c r="E19" s="20">
        <v>113191.41000000003</v>
      </c>
      <c r="F19" s="19">
        <v>19180</v>
      </c>
      <c r="G19" s="21">
        <v>83655.95</v>
      </c>
      <c r="H19" s="20">
        <v>89085.63</v>
      </c>
      <c r="I19" s="20">
        <v>87133.89</v>
      </c>
      <c r="J19" s="19">
        <v>84679.67</v>
      </c>
      <c r="K19" s="19">
        <v>105437.77</v>
      </c>
      <c r="L19" s="19">
        <v>102712.24</v>
      </c>
      <c r="M19" s="20">
        <v>99139.06</v>
      </c>
      <c r="N19" s="20">
        <f t="shared" si="0"/>
        <v>1199305.8900000001</v>
      </c>
    </row>
    <row r="20" spans="1:14" s="15" customFormat="1" x14ac:dyDescent="0.2">
      <c r="A20" s="15" t="s">
        <v>14</v>
      </c>
      <c r="B20" s="19">
        <v>276829.46000000002</v>
      </c>
      <c r="C20" s="20">
        <v>300815.93</v>
      </c>
      <c r="D20" s="20">
        <v>282439.73</v>
      </c>
      <c r="E20" s="20">
        <v>234510.60000000009</v>
      </c>
      <c r="F20" s="19">
        <v>48086.6</v>
      </c>
      <c r="G20" s="21">
        <v>209735.63</v>
      </c>
      <c r="H20" s="20">
        <v>223348.5</v>
      </c>
      <c r="I20" s="20">
        <v>218455.26</v>
      </c>
      <c r="J20" s="19">
        <v>212302.21</v>
      </c>
      <c r="K20" s="19">
        <v>264345.3</v>
      </c>
      <c r="L20" s="19">
        <v>257512.05</v>
      </c>
      <c r="M20" s="20">
        <v>248553.66</v>
      </c>
      <c r="N20" s="20">
        <f t="shared" si="0"/>
        <v>2776934.93</v>
      </c>
    </row>
    <row r="21" spans="1:14" s="15" customFormat="1" x14ac:dyDescent="0.2">
      <c r="A21" s="15" t="s">
        <v>15</v>
      </c>
      <c r="B21" s="19" t="s">
        <v>62</v>
      </c>
      <c r="C21" s="20">
        <v>418513.21</v>
      </c>
      <c r="D21" s="20">
        <v>204498.97999999998</v>
      </c>
      <c r="E21" s="20">
        <v>169906.64</v>
      </c>
      <c r="F21" s="19">
        <v>23887.17</v>
      </c>
      <c r="G21" s="21">
        <v>104186.85</v>
      </c>
      <c r="H21" s="20">
        <v>110949.09</v>
      </c>
      <c r="I21" s="20">
        <v>108518.35</v>
      </c>
      <c r="J21" s="19">
        <v>105461.81</v>
      </c>
      <c r="K21" s="19">
        <v>131314.38</v>
      </c>
      <c r="L21" s="19">
        <v>127919.94</v>
      </c>
      <c r="M21" s="20">
        <v>123469.83</v>
      </c>
      <c r="N21" s="20">
        <f t="shared" si="0"/>
        <v>1628626.25</v>
      </c>
    </row>
    <row r="22" spans="1:14" s="15" customFormat="1" x14ac:dyDescent="0.2">
      <c r="A22" s="15" t="s">
        <v>16</v>
      </c>
      <c r="B22" s="19">
        <v>323637.90000000002</v>
      </c>
      <c r="C22" s="20">
        <v>351680.19</v>
      </c>
      <c r="D22" s="20">
        <v>331658.24999999994</v>
      </c>
      <c r="E22" s="20">
        <v>366643.37000000023</v>
      </c>
      <c r="F22" s="19">
        <v>683019.43</v>
      </c>
      <c r="G22" s="21">
        <v>776296.28</v>
      </c>
      <c r="H22" s="20">
        <v>826681.73</v>
      </c>
      <c r="I22" s="20">
        <v>808570.32</v>
      </c>
      <c r="J22" s="19">
        <v>785796.01</v>
      </c>
      <c r="K22" s="19">
        <v>978423.54</v>
      </c>
      <c r="L22" s="19">
        <v>953131.56</v>
      </c>
      <c r="M22" s="20">
        <v>919973.79</v>
      </c>
      <c r="N22" s="20">
        <f t="shared" si="0"/>
        <v>8105512.3700000001</v>
      </c>
    </row>
    <row r="23" spans="1:14" s="15" customFormat="1" x14ac:dyDescent="0.2">
      <c r="A23" s="15" t="s">
        <v>17</v>
      </c>
      <c r="B23" s="19">
        <v>229368.44</v>
      </c>
      <c r="C23" s="20">
        <v>249242.55</v>
      </c>
      <c r="D23" s="20">
        <v>234014.21</v>
      </c>
      <c r="E23" s="20">
        <v>194304.95999999996</v>
      </c>
      <c r="F23" s="19">
        <v>40278.22</v>
      </c>
      <c r="G23" s="21">
        <v>175678.42</v>
      </c>
      <c r="H23" s="20">
        <v>187080.81</v>
      </c>
      <c r="I23" s="20">
        <v>182982.14</v>
      </c>
      <c r="J23" s="19">
        <v>177828.24</v>
      </c>
      <c r="K23" s="19">
        <v>221420.49</v>
      </c>
      <c r="L23" s="19">
        <v>215696.83</v>
      </c>
      <c r="M23" s="20">
        <v>208193.12</v>
      </c>
      <c r="N23" s="20">
        <f t="shared" si="0"/>
        <v>2316088.4300000002</v>
      </c>
    </row>
    <row r="24" spans="1:14" s="15" customFormat="1" x14ac:dyDescent="0.2">
      <c r="A24" s="15" t="s">
        <v>18</v>
      </c>
      <c r="B24" s="19">
        <v>659039.65</v>
      </c>
      <c r="C24" s="20">
        <v>716143.52</v>
      </c>
      <c r="D24" s="20">
        <v>673780.29</v>
      </c>
      <c r="E24" s="20">
        <v>901795.24</v>
      </c>
      <c r="F24" s="19">
        <v>2104854.58</v>
      </c>
      <c r="G24" s="21">
        <v>998695.7</v>
      </c>
      <c r="H24" s="20">
        <v>1063515.97</v>
      </c>
      <c r="I24" s="20">
        <v>1040215.86</v>
      </c>
      <c r="J24" s="19">
        <v>1010916.99</v>
      </c>
      <c r="K24" s="19">
        <v>1258729.96</v>
      </c>
      <c r="L24" s="19">
        <v>1226192.1399999999</v>
      </c>
      <c r="M24" s="20">
        <v>1183535.07</v>
      </c>
      <c r="N24" s="20">
        <f t="shared" si="0"/>
        <v>12837414.970000003</v>
      </c>
    </row>
    <row r="25" spans="1:14" s="15" customFormat="1" x14ac:dyDescent="0.2">
      <c r="A25" s="15" t="s">
        <v>19</v>
      </c>
      <c r="B25" s="19">
        <v>237992.91</v>
      </c>
      <c r="C25" s="20">
        <v>258614.3</v>
      </c>
      <c r="D25" s="20">
        <v>242907.30000000002</v>
      </c>
      <c r="E25" s="20">
        <v>201611.00000000012</v>
      </c>
      <c r="F25" s="19">
        <v>48006.98</v>
      </c>
      <c r="G25" s="21">
        <v>209388.37</v>
      </c>
      <c r="H25" s="20">
        <v>222978.71</v>
      </c>
      <c r="I25" s="20">
        <v>218093.57</v>
      </c>
      <c r="J25" s="19">
        <v>211950.71</v>
      </c>
      <c r="K25" s="19">
        <v>263907.63</v>
      </c>
      <c r="L25" s="19">
        <v>257085.69</v>
      </c>
      <c r="M25" s="20">
        <v>248142.14</v>
      </c>
      <c r="N25" s="20">
        <f t="shared" si="0"/>
        <v>2620679.31</v>
      </c>
    </row>
    <row r="26" spans="1:14" s="15" customFormat="1" x14ac:dyDescent="0.2">
      <c r="A26" s="15" t="s">
        <v>20</v>
      </c>
      <c r="B26" s="19">
        <v>263672.3</v>
      </c>
      <c r="C26" s="20">
        <v>286518.74</v>
      </c>
      <c r="D26" s="20">
        <v>269019.56</v>
      </c>
      <c r="E26" s="20">
        <v>223364.78000000003</v>
      </c>
      <c r="F26" s="19">
        <v>46036.29</v>
      </c>
      <c r="G26" s="21">
        <v>200792.94</v>
      </c>
      <c r="H26" s="20">
        <v>213825.39</v>
      </c>
      <c r="I26" s="20">
        <v>209140.79</v>
      </c>
      <c r="J26" s="19">
        <v>203250.1</v>
      </c>
      <c r="K26" s="19">
        <v>253074.18</v>
      </c>
      <c r="L26" s="19">
        <v>246532.28</v>
      </c>
      <c r="M26" s="20">
        <v>237955.86</v>
      </c>
      <c r="N26" s="20">
        <f t="shared" si="0"/>
        <v>2653183.21</v>
      </c>
    </row>
    <row r="27" spans="1:14" s="15" customFormat="1" x14ac:dyDescent="0.2">
      <c r="A27" s="15" t="s">
        <v>21</v>
      </c>
      <c r="B27" s="19">
        <v>333602.78000000003</v>
      </c>
      <c r="C27" s="20">
        <v>362508.49</v>
      </c>
      <c r="D27" s="20">
        <v>340357.45999999996</v>
      </c>
      <c r="E27" s="20">
        <v>282605</v>
      </c>
      <c r="F27" s="19">
        <v>57834.18</v>
      </c>
      <c r="G27" s="21">
        <v>252250.89</v>
      </c>
      <c r="H27" s="20">
        <v>268623.21000000002</v>
      </c>
      <c r="I27" s="20">
        <v>262738.06</v>
      </c>
      <c r="J27" s="19">
        <v>255337.75</v>
      </c>
      <c r="K27" s="19">
        <v>317930.43</v>
      </c>
      <c r="L27" s="19">
        <v>309712.01</v>
      </c>
      <c r="M27" s="20">
        <v>298937.68</v>
      </c>
      <c r="N27" s="20">
        <f t="shared" si="0"/>
        <v>3342437.94</v>
      </c>
    </row>
    <row r="28" spans="1:14" s="15" customFormat="1" x14ac:dyDescent="0.2">
      <c r="A28" s="15" t="s">
        <v>22</v>
      </c>
      <c r="B28" s="19">
        <v>73387.320000000007</v>
      </c>
      <c r="C28" s="20">
        <v>79746.12</v>
      </c>
      <c r="D28" s="20">
        <v>74839.09</v>
      </c>
      <c r="E28" s="20">
        <v>62168.619999999995</v>
      </c>
      <c r="F28" s="19">
        <v>10056.24</v>
      </c>
      <c r="G28" s="21">
        <v>43861.54</v>
      </c>
      <c r="H28" s="20">
        <v>46708.37</v>
      </c>
      <c r="I28" s="20">
        <v>45685.06</v>
      </c>
      <c r="J28" s="19">
        <v>44398.29</v>
      </c>
      <c r="K28" s="19">
        <v>55281.94</v>
      </c>
      <c r="L28" s="19">
        <v>53852.92</v>
      </c>
      <c r="M28" s="20">
        <v>51979.47</v>
      </c>
      <c r="N28" s="20">
        <f t="shared" si="0"/>
        <v>641964.98</v>
      </c>
    </row>
    <row r="29" spans="1:14" s="15" customFormat="1" x14ac:dyDescent="0.2">
      <c r="A29" s="15" t="s">
        <v>23</v>
      </c>
      <c r="B29" s="19">
        <v>306618.25</v>
      </c>
      <c r="C29" s="20">
        <v>333185.84000000003</v>
      </c>
      <c r="D29" s="20">
        <v>312704.04000000004</v>
      </c>
      <c r="E29" s="20">
        <v>259745.59999999986</v>
      </c>
      <c r="F29" s="19">
        <v>42724.73</v>
      </c>
      <c r="G29" s="21">
        <v>186349.19</v>
      </c>
      <c r="H29" s="20">
        <v>198444.17</v>
      </c>
      <c r="I29" s="20">
        <v>194096.55</v>
      </c>
      <c r="J29" s="19">
        <v>188629.6</v>
      </c>
      <c r="K29" s="19">
        <v>234869.65</v>
      </c>
      <c r="L29" s="19">
        <v>228798.34</v>
      </c>
      <c r="M29" s="20">
        <v>220838.85</v>
      </c>
      <c r="N29" s="20">
        <f t="shared" si="0"/>
        <v>2707004.81</v>
      </c>
    </row>
    <row r="30" spans="1:14" s="15" customFormat="1" x14ac:dyDescent="0.2">
      <c r="A30" s="15" t="s">
        <v>24</v>
      </c>
      <c r="B30" s="19">
        <v>321715.48</v>
      </c>
      <c r="C30" s="20">
        <v>349591.19</v>
      </c>
      <c r="D30" s="20">
        <v>328086.61</v>
      </c>
      <c r="E30" s="20">
        <v>272534.91000000003</v>
      </c>
      <c r="F30" s="19">
        <v>44394.879999999997</v>
      </c>
      <c r="G30" s="21">
        <v>193633.75</v>
      </c>
      <c r="H30" s="20">
        <v>206201.54</v>
      </c>
      <c r="I30" s="20">
        <v>201683.96</v>
      </c>
      <c r="J30" s="19">
        <v>196003.3</v>
      </c>
      <c r="K30" s="19">
        <v>244050.92</v>
      </c>
      <c r="L30" s="19">
        <v>237742.27</v>
      </c>
      <c r="M30" s="20">
        <v>229471.64</v>
      </c>
      <c r="N30" s="20">
        <f t="shared" si="0"/>
        <v>2825110.4499999997</v>
      </c>
    </row>
    <row r="31" spans="1:14" s="15" customFormat="1" x14ac:dyDescent="0.2">
      <c r="A31" s="15" t="s">
        <v>25</v>
      </c>
      <c r="B31" s="19" t="s">
        <v>62</v>
      </c>
      <c r="C31" s="20">
        <v>208704.57</v>
      </c>
      <c r="D31" s="20">
        <v>101953.07</v>
      </c>
      <c r="E31" s="20">
        <v>84729.210000000021</v>
      </c>
      <c r="F31" s="19">
        <v>9714.31</v>
      </c>
      <c r="G31" s="21">
        <v>42370.17</v>
      </c>
      <c r="H31" s="20">
        <v>45120.21</v>
      </c>
      <c r="I31" s="20">
        <v>44131.69</v>
      </c>
      <c r="J31" s="19">
        <v>42888.67</v>
      </c>
      <c r="K31" s="19">
        <v>53402.26</v>
      </c>
      <c r="L31" s="19">
        <v>52021.82</v>
      </c>
      <c r="M31" s="20">
        <v>50212.08</v>
      </c>
      <c r="N31" s="20">
        <f t="shared" si="0"/>
        <v>735248.05999999994</v>
      </c>
    </row>
    <row r="32" spans="1:14" s="15" customFormat="1" x14ac:dyDescent="0.2">
      <c r="A32" s="15" t="s">
        <v>26</v>
      </c>
      <c r="B32" s="19">
        <v>198539.07</v>
      </c>
      <c r="C32" s="20">
        <v>215741.9</v>
      </c>
      <c r="D32" s="20">
        <v>202451.53000000003</v>
      </c>
      <c r="E32" s="20">
        <v>168188.45000000007</v>
      </c>
      <c r="F32" s="19">
        <v>25289.439999999999</v>
      </c>
      <c r="G32" s="21">
        <v>110303.01</v>
      </c>
      <c r="H32" s="20">
        <v>117462.22</v>
      </c>
      <c r="I32" s="20">
        <v>114888.79</v>
      </c>
      <c r="J32" s="19">
        <v>111652.82</v>
      </c>
      <c r="K32" s="19">
        <v>139023.03</v>
      </c>
      <c r="L32" s="19">
        <v>135429.32999999999</v>
      </c>
      <c r="M32" s="20">
        <v>130717.98</v>
      </c>
      <c r="N32" s="20">
        <f t="shared" si="0"/>
        <v>1669687.57</v>
      </c>
    </row>
    <row r="33" spans="1:14" s="15" customFormat="1" x14ac:dyDescent="0.2">
      <c r="A33" s="15" t="s">
        <v>27</v>
      </c>
      <c r="B33" s="19" t="s">
        <v>62</v>
      </c>
      <c r="C33" s="20">
        <v>339903.98</v>
      </c>
      <c r="D33" s="20">
        <v>166091.69</v>
      </c>
      <c r="E33" s="20">
        <v>137993.10999999999</v>
      </c>
      <c r="F33" s="19">
        <v>19698.61</v>
      </c>
      <c r="G33" s="21">
        <v>85917.91</v>
      </c>
      <c r="H33" s="20">
        <v>91494.41</v>
      </c>
      <c r="I33" s="20">
        <v>89489.9</v>
      </c>
      <c r="J33" s="19">
        <v>86969.31</v>
      </c>
      <c r="K33" s="19">
        <v>108288.69</v>
      </c>
      <c r="L33" s="19">
        <v>105489.46</v>
      </c>
      <c r="M33" s="20">
        <v>101819.67</v>
      </c>
      <c r="N33" s="20">
        <f t="shared" si="0"/>
        <v>1333156.74</v>
      </c>
    </row>
    <row r="34" spans="1:14" s="15" customFormat="1" x14ac:dyDescent="0.2">
      <c r="A34" s="15" t="s">
        <v>28</v>
      </c>
      <c r="B34" s="19">
        <v>903822.78</v>
      </c>
      <c r="C34" s="20">
        <v>982136.41</v>
      </c>
      <c r="D34" s="20">
        <v>922903.48</v>
      </c>
      <c r="E34" s="20">
        <v>1159450.3600000001</v>
      </c>
      <c r="F34" s="19">
        <v>2369344.3199999998</v>
      </c>
      <c r="G34" s="21">
        <v>954397.62</v>
      </c>
      <c r="H34" s="20">
        <v>1016342.72</v>
      </c>
      <c r="I34" s="20">
        <v>994076.11</v>
      </c>
      <c r="J34" s="19">
        <v>966076.83</v>
      </c>
      <c r="K34" s="19">
        <v>1202897.82</v>
      </c>
      <c r="L34" s="19">
        <v>1171803.24</v>
      </c>
      <c r="M34" s="20">
        <v>1131038.27</v>
      </c>
      <c r="N34" s="20">
        <f t="shared" si="0"/>
        <v>13774289.959999999</v>
      </c>
    </row>
    <row r="35" spans="1:14" s="15" customFormat="1" x14ac:dyDescent="0.2">
      <c r="A35" s="15" t="s">
        <v>29</v>
      </c>
      <c r="B35" s="19">
        <v>156827.70000000001</v>
      </c>
      <c r="C35" s="20">
        <v>170416.36</v>
      </c>
      <c r="D35" s="20">
        <v>159936.62</v>
      </c>
      <c r="E35" s="20">
        <v>132853.49</v>
      </c>
      <c r="F35" s="19">
        <v>21519.62</v>
      </c>
      <c r="G35" s="21">
        <v>93860.5</v>
      </c>
      <c r="H35" s="20">
        <v>99952.51</v>
      </c>
      <c r="I35" s="20">
        <v>97762.69</v>
      </c>
      <c r="J35" s="19">
        <v>95009.09</v>
      </c>
      <c r="K35" s="19">
        <v>118299.32</v>
      </c>
      <c r="L35" s="19">
        <v>115241.31</v>
      </c>
      <c r="M35" s="20">
        <v>111232.27</v>
      </c>
      <c r="N35" s="20">
        <f t="shared" si="0"/>
        <v>1372911.48</v>
      </c>
    </row>
    <row r="36" spans="1:14" s="15" customFormat="1" x14ac:dyDescent="0.2">
      <c r="A36" s="15" t="s">
        <v>30</v>
      </c>
      <c r="B36" s="19">
        <v>289916.07</v>
      </c>
      <c r="C36" s="20">
        <v>315036.46000000002</v>
      </c>
      <c r="D36" s="20">
        <v>295722.36000000004</v>
      </c>
      <c r="E36" s="20">
        <v>245596.67000000004</v>
      </c>
      <c r="F36" s="19">
        <v>44070.67</v>
      </c>
      <c r="G36" s="21">
        <v>192219.66</v>
      </c>
      <c r="H36" s="20">
        <v>204695.66</v>
      </c>
      <c r="I36" s="20">
        <v>200211.07</v>
      </c>
      <c r="J36" s="19">
        <v>194571.9</v>
      </c>
      <c r="K36" s="19">
        <v>242268.63</v>
      </c>
      <c r="L36" s="19">
        <v>236006.06</v>
      </c>
      <c r="M36" s="20">
        <v>227795.82</v>
      </c>
      <c r="N36" s="20">
        <f t="shared" si="0"/>
        <v>2688111.03</v>
      </c>
    </row>
    <row r="37" spans="1:14" s="15" customFormat="1" x14ac:dyDescent="0.2">
      <c r="A37" s="15" t="s">
        <v>31</v>
      </c>
      <c r="B37" s="19">
        <v>234800.62</v>
      </c>
      <c r="C37" s="20">
        <v>255145.42</v>
      </c>
      <c r="D37" s="20">
        <v>239708.38</v>
      </c>
      <c r="E37" s="20">
        <v>253458.48999999996</v>
      </c>
      <c r="F37" s="19">
        <v>349015.52999999997</v>
      </c>
      <c r="G37" s="21">
        <v>222906.46</v>
      </c>
      <c r="H37" s="20">
        <v>237374.18</v>
      </c>
      <c r="I37" s="20">
        <v>232173.65</v>
      </c>
      <c r="J37" s="19">
        <v>225634.22</v>
      </c>
      <c r="K37" s="19">
        <v>280945.46999999997</v>
      </c>
      <c r="L37" s="19">
        <v>273683.11</v>
      </c>
      <c r="M37" s="20">
        <v>264162.15000000002</v>
      </c>
      <c r="N37" s="20">
        <f t="shared" si="0"/>
        <v>3069007.6799999997</v>
      </c>
    </row>
    <row r="38" spans="1:14" s="15" customFormat="1" x14ac:dyDescent="0.2">
      <c r="A38" s="15" t="s">
        <v>32</v>
      </c>
      <c r="B38" s="19" t="s">
        <v>62</v>
      </c>
      <c r="C38" s="20">
        <v>145552.21000000002</v>
      </c>
      <c r="D38" s="20">
        <v>71171.55</v>
      </c>
      <c r="E38" s="20">
        <v>59090.819999999978</v>
      </c>
      <c r="F38" s="19">
        <v>12690.71</v>
      </c>
      <c r="G38" s="21">
        <v>55352.08</v>
      </c>
      <c r="H38" s="20">
        <v>58944.7</v>
      </c>
      <c r="I38" s="20">
        <v>57653.31</v>
      </c>
      <c r="J38" s="19">
        <v>56029.440000000002</v>
      </c>
      <c r="K38" s="19">
        <v>69764.31</v>
      </c>
      <c r="L38" s="19">
        <v>67960.92</v>
      </c>
      <c r="M38" s="20">
        <v>65596.679999999993</v>
      </c>
      <c r="N38" s="20">
        <f t="shared" si="0"/>
        <v>719806.73</v>
      </c>
    </row>
    <row r="39" spans="1:14" s="15" customFormat="1" x14ac:dyDescent="0.2">
      <c r="A39" s="15" t="s">
        <v>33</v>
      </c>
      <c r="B39" s="19">
        <v>516303.87</v>
      </c>
      <c r="C39" s="20">
        <v>561040.1</v>
      </c>
      <c r="D39" s="20">
        <v>527343.75</v>
      </c>
      <c r="E39" s="20">
        <v>647811.30000000016</v>
      </c>
      <c r="F39" s="19">
        <v>1288021.56</v>
      </c>
      <c r="G39" s="21">
        <v>605525.18999999994</v>
      </c>
      <c r="H39" s="20">
        <v>644826.75</v>
      </c>
      <c r="I39" s="20">
        <v>630699.52000000002</v>
      </c>
      <c r="J39" s="19">
        <v>612935.15</v>
      </c>
      <c r="K39" s="19">
        <v>763188.12</v>
      </c>
      <c r="L39" s="19">
        <v>743459.92</v>
      </c>
      <c r="M39" s="20">
        <v>717596.25</v>
      </c>
      <c r="N39" s="20">
        <f t="shared" si="0"/>
        <v>8258751.4799999995</v>
      </c>
    </row>
    <row r="40" spans="1:14" s="15" customFormat="1" x14ac:dyDescent="0.2">
      <c r="A40" s="15" t="s">
        <v>34</v>
      </c>
      <c r="B40" s="19">
        <v>366601.5</v>
      </c>
      <c r="C40" s="20">
        <v>398366.45</v>
      </c>
      <c r="D40" s="20">
        <v>373850.01</v>
      </c>
      <c r="E40" s="20">
        <v>310559.21999999997</v>
      </c>
      <c r="F40" s="19">
        <v>48340.52</v>
      </c>
      <c r="G40" s="21">
        <v>210843.13</v>
      </c>
      <c r="H40" s="20">
        <v>224527.89</v>
      </c>
      <c r="I40" s="20">
        <v>219608.81</v>
      </c>
      <c r="J40" s="19">
        <v>213423.27</v>
      </c>
      <c r="K40" s="19">
        <v>265741.18</v>
      </c>
      <c r="L40" s="19">
        <v>258871.84</v>
      </c>
      <c r="M40" s="20">
        <v>249866.14</v>
      </c>
      <c r="N40" s="20">
        <f t="shared" si="0"/>
        <v>3140599.9600000004</v>
      </c>
    </row>
    <row r="41" spans="1:14" s="15" customFormat="1" x14ac:dyDescent="0.2">
      <c r="A41" s="15" t="s">
        <v>35</v>
      </c>
      <c r="B41" s="19" t="s">
        <v>62</v>
      </c>
      <c r="C41" s="19" t="s">
        <v>62</v>
      </c>
      <c r="D41" s="20">
        <v>633885.82999999996</v>
      </c>
      <c r="E41" s="20">
        <v>222474.43999999992</v>
      </c>
      <c r="F41" s="19">
        <v>306410.49000000005</v>
      </c>
      <c r="G41" s="21">
        <v>154087</v>
      </c>
      <c r="H41" s="20">
        <v>164088.01</v>
      </c>
      <c r="I41" s="20">
        <v>160493.07</v>
      </c>
      <c r="J41" s="19">
        <v>155972.6</v>
      </c>
      <c r="K41" s="19">
        <v>194207.23</v>
      </c>
      <c r="L41" s="19">
        <v>189187.03</v>
      </c>
      <c r="M41" s="20">
        <v>182605.54</v>
      </c>
      <c r="N41" s="20">
        <f t="shared" si="0"/>
        <v>2363411.2400000002</v>
      </c>
    </row>
    <row r="42" spans="1:14" s="15" customFormat="1" x14ac:dyDescent="0.2">
      <c r="A42" s="15" t="s">
        <v>36</v>
      </c>
      <c r="B42" s="19">
        <v>349617.12</v>
      </c>
      <c r="C42" s="20">
        <v>379910.43</v>
      </c>
      <c r="D42" s="20">
        <v>356661.42</v>
      </c>
      <c r="E42" s="20">
        <v>349673.19</v>
      </c>
      <c r="F42" s="19">
        <v>348995.02999999997</v>
      </c>
      <c r="G42" s="21">
        <v>247822.97</v>
      </c>
      <c r="H42" s="20">
        <v>263907.90000000002</v>
      </c>
      <c r="I42" s="20">
        <v>258126.06</v>
      </c>
      <c r="J42" s="19">
        <v>250855.64</v>
      </c>
      <c r="K42" s="19">
        <v>312349.59999999998</v>
      </c>
      <c r="L42" s="19">
        <v>304275.45</v>
      </c>
      <c r="M42" s="20">
        <v>293690.23999999999</v>
      </c>
      <c r="N42" s="20">
        <f t="shared" si="0"/>
        <v>3715885.0500000007</v>
      </c>
    </row>
    <row r="43" spans="1:14" s="15" customFormat="1" x14ac:dyDescent="0.2">
      <c r="A43" s="15" t="s">
        <v>37</v>
      </c>
      <c r="B43" s="19">
        <v>719534.36</v>
      </c>
      <c r="C43" s="20">
        <v>781879.93</v>
      </c>
      <c r="D43" s="20">
        <v>734095.23</v>
      </c>
      <c r="E43" s="20">
        <v>723428.95999999961</v>
      </c>
      <c r="F43" s="19">
        <v>745984</v>
      </c>
      <c r="G43" s="21">
        <v>540966.18000000005</v>
      </c>
      <c r="H43" s="20">
        <v>576077.55000000005</v>
      </c>
      <c r="I43" s="20">
        <v>563456.52</v>
      </c>
      <c r="J43" s="19">
        <v>547586.12</v>
      </c>
      <c r="K43" s="19">
        <v>681819.64</v>
      </c>
      <c r="L43" s="19">
        <v>664194.79</v>
      </c>
      <c r="M43" s="20">
        <v>641088.62</v>
      </c>
      <c r="N43" s="20">
        <f t="shared" si="0"/>
        <v>7920111.8999999985</v>
      </c>
    </row>
    <row r="44" spans="1:14" s="15" customFormat="1" x14ac:dyDescent="0.2">
      <c r="A44" s="15" t="s">
        <v>38</v>
      </c>
      <c r="B44" s="19">
        <v>74075.16</v>
      </c>
      <c r="C44" s="20">
        <v>80493.56</v>
      </c>
      <c r="D44" s="20">
        <v>75517.19</v>
      </c>
      <c r="E44" s="20">
        <v>62751.31</v>
      </c>
      <c r="F44" s="19">
        <v>7982.45</v>
      </c>
      <c r="G44" s="21">
        <v>34816.42</v>
      </c>
      <c r="H44" s="20">
        <v>37076.18</v>
      </c>
      <c r="I44" s="20">
        <v>36263.89</v>
      </c>
      <c r="J44" s="19">
        <v>35242.480000000003</v>
      </c>
      <c r="K44" s="19">
        <v>43881.71</v>
      </c>
      <c r="L44" s="19">
        <v>42747.38</v>
      </c>
      <c r="M44" s="20">
        <v>41260.269999999997</v>
      </c>
      <c r="N44" s="20">
        <f t="shared" si="0"/>
        <v>572108</v>
      </c>
    </row>
    <row r="45" spans="1:14" s="15" customFormat="1" x14ac:dyDescent="0.2">
      <c r="A45" s="15" t="s">
        <v>39</v>
      </c>
      <c r="B45" s="19">
        <v>541136.68999999994</v>
      </c>
      <c r="C45" s="20">
        <v>588024.61</v>
      </c>
      <c r="D45" s="20">
        <v>551678.43999999994</v>
      </c>
      <c r="E45" s="20">
        <v>458413.25</v>
      </c>
      <c r="F45" s="19">
        <v>58727.02</v>
      </c>
      <c r="G45" s="21">
        <v>256145.12</v>
      </c>
      <c r="H45" s="20">
        <v>272770.2</v>
      </c>
      <c r="I45" s="20">
        <v>266794.2</v>
      </c>
      <c r="J45" s="19">
        <v>259279.64</v>
      </c>
      <c r="K45" s="19">
        <v>322838.62</v>
      </c>
      <c r="L45" s="19">
        <v>314493.33</v>
      </c>
      <c r="M45" s="20">
        <v>303552.65999999997</v>
      </c>
      <c r="N45" s="20">
        <f t="shared" si="0"/>
        <v>4193853.7800000007</v>
      </c>
    </row>
    <row r="46" spans="1:14" s="15" customFormat="1" x14ac:dyDescent="0.2">
      <c r="A46" s="15" t="s">
        <v>40</v>
      </c>
      <c r="B46" s="19">
        <v>268892.83</v>
      </c>
      <c r="C46" s="20">
        <v>292191.62</v>
      </c>
      <c r="D46" s="20">
        <v>274309.07</v>
      </c>
      <c r="E46" s="20">
        <v>227787.25</v>
      </c>
      <c r="F46" s="19">
        <v>43814.29</v>
      </c>
      <c r="G46" s="21">
        <v>191101.45</v>
      </c>
      <c r="H46" s="20">
        <v>203504.87</v>
      </c>
      <c r="I46" s="20">
        <v>199046.37</v>
      </c>
      <c r="J46" s="19">
        <v>193440</v>
      </c>
      <c r="K46" s="19">
        <v>240859.27</v>
      </c>
      <c r="L46" s="19">
        <v>234633.12</v>
      </c>
      <c r="M46" s="20">
        <v>226470.65</v>
      </c>
      <c r="N46" s="20">
        <f t="shared" si="0"/>
        <v>2596050.79</v>
      </c>
    </row>
    <row r="47" spans="1:14" s="15" customFormat="1" x14ac:dyDescent="0.2">
      <c r="A47" s="15" t="s">
        <v>41</v>
      </c>
      <c r="B47" s="19">
        <v>507485.4</v>
      </c>
      <c r="C47" s="20">
        <v>551457.54</v>
      </c>
      <c r="D47" s="20">
        <v>517611.46</v>
      </c>
      <c r="E47" s="20">
        <v>429906.23000000021</v>
      </c>
      <c r="F47" s="19">
        <v>76167.75</v>
      </c>
      <c r="G47" s="21">
        <v>332215.03999999998</v>
      </c>
      <c r="H47" s="20">
        <v>353777.43</v>
      </c>
      <c r="I47" s="20">
        <v>346026.68</v>
      </c>
      <c r="J47" s="19">
        <v>336280.44</v>
      </c>
      <c r="K47" s="19">
        <v>418715.16</v>
      </c>
      <c r="L47" s="19">
        <v>407891.49</v>
      </c>
      <c r="M47" s="20">
        <v>393701.66</v>
      </c>
      <c r="N47" s="20">
        <f t="shared" si="0"/>
        <v>4671236.28</v>
      </c>
    </row>
    <row r="48" spans="1:14" s="15" customFormat="1" x14ac:dyDescent="0.2">
      <c r="A48" s="15" t="s">
        <v>42</v>
      </c>
      <c r="B48" s="19">
        <v>210302.91</v>
      </c>
      <c r="C48" s="20">
        <v>228525.05</v>
      </c>
      <c r="D48" s="20">
        <v>214673.03000000003</v>
      </c>
      <c r="E48" s="20">
        <v>256865.01000000007</v>
      </c>
      <c r="F48" s="19">
        <v>474994.48</v>
      </c>
      <c r="G48" s="21">
        <v>196929.65</v>
      </c>
      <c r="H48" s="20">
        <v>209711.35999999999</v>
      </c>
      <c r="I48" s="20">
        <v>205116.88</v>
      </c>
      <c r="J48" s="19">
        <v>199339.53</v>
      </c>
      <c r="K48" s="19">
        <v>248204.99</v>
      </c>
      <c r="L48" s="19">
        <v>241788.96</v>
      </c>
      <c r="M48" s="20">
        <v>233377.54</v>
      </c>
      <c r="N48" s="20">
        <f t="shared" si="0"/>
        <v>2919829.3899999997</v>
      </c>
    </row>
    <row r="49" spans="1:14" s="15" customFormat="1" x14ac:dyDescent="0.2">
      <c r="A49" s="15" t="s">
        <v>43</v>
      </c>
      <c r="B49" s="19" t="s">
        <v>62</v>
      </c>
      <c r="C49" s="19" t="s">
        <v>62</v>
      </c>
      <c r="D49" s="20">
        <v>416624.89</v>
      </c>
      <c r="E49" s="20">
        <v>157911.38</v>
      </c>
      <c r="F49" s="19">
        <v>265834.60000000003</v>
      </c>
      <c r="G49" s="21">
        <v>103894.64</v>
      </c>
      <c r="H49" s="20">
        <v>110637.91</v>
      </c>
      <c r="I49" s="20">
        <v>108214</v>
      </c>
      <c r="J49" s="19">
        <v>105166.03</v>
      </c>
      <c r="K49" s="19">
        <v>130946.09</v>
      </c>
      <c r="L49" s="19">
        <v>127561.17</v>
      </c>
      <c r="M49" s="20">
        <v>123123.54</v>
      </c>
      <c r="N49" s="20">
        <f t="shared" si="0"/>
        <v>1649914.2500000002</v>
      </c>
    </row>
    <row r="50" spans="1:14" s="15" customFormat="1" x14ac:dyDescent="0.2">
      <c r="A50" s="15" t="s">
        <v>44</v>
      </c>
      <c r="B50" s="19">
        <v>84833.7</v>
      </c>
      <c r="C50" s="20">
        <v>92184.29</v>
      </c>
      <c r="D50" s="20">
        <v>86528.02</v>
      </c>
      <c r="E50" s="20">
        <v>71865.19</v>
      </c>
      <c r="F50" s="19">
        <v>12640.73</v>
      </c>
      <c r="G50" s="21">
        <v>55134.11</v>
      </c>
      <c r="H50" s="20">
        <v>58712.58</v>
      </c>
      <c r="I50" s="20">
        <v>57426.27</v>
      </c>
      <c r="J50" s="19">
        <v>55808.800000000003</v>
      </c>
      <c r="K50" s="19">
        <v>69489.59</v>
      </c>
      <c r="L50" s="19">
        <v>67693.3</v>
      </c>
      <c r="M50" s="20">
        <v>65338.37</v>
      </c>
      <c r="N50" s="20">
        <f t="shared" si="0"/>
        <v>777654.95000000007</v>
      </c>
    </row>
    <row r="51" spans="1:14" s="15" customFormat="1" x14ac:dyDescent="0.2">
      <c r="A51" s="15" t="s">
        <v>45</v>
      </c>
      <c r="B51" s="19">
        <v>569973.09</v>
      </c>
      <c r="C51" s="20">
        <v>619359.6</v>
      </c>
      <c r="D51" s="20">
        <v>581276.91999999993</v>
      </c>
      <c r="E51" s="20">
        <v>482841.44999999995</v>
      </c>
      <c r="F51" s="19">
        <v>78664.84</v>
      </c>
      <c r="G51" s="21">
        <v>343106.42</v>
      </c>
      <c r="H51" s="20">
        <v>365375.71</v>
      </c>
      <c r="I51" s="20">
        <v>357370.86</v>
      </c>
      <c r="J51" s="19">
        <v>347305.1</v>
      </c>
      <c r="K51" s="19">
        <v>432442.36</v>
      </c>
      <c r="L51" s="19">
        <v>421263.85</v>
      </c>
      <c r="M51" s="20">
        <v>406608.82</v>
      </c>
      <c r="N51" s="20">
        <f t="shared" si="0"/>
        <v>5005589.0199999996</v>
      </c>
    </row>
    <row r="52" spans="1:14" s="15" customFormat="1" x14ac:dyDescent="0.2">
      <c r="A52" s="15" t="s">
        <v>46</v>
      </c>
      <c r="B52" s="19">
        <v>135733.91</v>
      </c>
      <c r="C52" s="20">
        <v>147494.85999999999</v>
      </c>
      <c r="D52" s="20">
        <v>138433.82</v>
      </c>
      <c r="E52" s="20">
        <v>114984.30999999994</v>
      </c>
      <c r="F52" s="19">
        <v>19308.87</v>
      </c>
      <c r="G52" s="21">
        <v>84218.01</v>
      </c>
      <c r="H52" s="20">
        <v>89684.17</v>
      </c>
      <c r="I52" s="20">
        <v>87719.32</v>
      </c>
      <c r="J52" s="19">
        <v>85248.61</v>
      </c>
      <c r="K52" s="19">
        <v>106146.18</v>
      </c>
      <c r="L52" s="19">
        <v>103402.33</v>
      </c>
      <c r="M52" s="20">
        <v>99805.14</v>
      </c>
      <c r="N52" s="20">
        <f t="shared" si="0"/>
        <v>1212179.53</v>
      </c>
    </row>
    <row r="53" spans="1:14" s="15" customFormat="1" x14ac:dyDescent="0.2">
      <c r="A53" s="15" t="s">
        <v>47</v>
      </c>
      <c r="B53" s="19">
        <v>120918.88</v>
      </c>
      <c r="C53" s="20">
        <v>131396.15</v>
      </c>
      <c r="D53" s="20">
        <v>123348.46999999999</v>
      </c>
      <c r="E53" s="20">
        <v>102434.04999999999</v>
      </c>
      <c r="F53" s="19">
        <v>19512</v>
      </c>
      <c r="G53" s="21">
        <v>85104</v>
      </c>
      <c r="H53" s="20">
        <v>90627.67</v>
      </c>
      <c r="I53" s="20">
        <v>88642.15</v>
      </c>
      <c r="J53" s="19">
        <v>86145.44</v>
      </c>
      <c r="K53" s="19">
        <v>107262.86</v>
      </c>
      <c r="L53" s="19">
        <v>104490.15</v>
      </c>
      <c r="M53" s="20">
        <v>100855.12</v>
      </c>
      <c r="N53" s="20">
        <f t="shared" si="0"/>
        <v>1160736.94</v>
      </c>
    </row>
    <row r="54" spans="1:14" s="15" customFormat="1" x14ac:dyDescent="0.2">
      <c r="A54" s="15" t="s">
        <v>48</v>
      </c>
      <c r="B54" s="19">
        <v>212630.98</v>
      </c>
      <c r="C54" s="20">
        <v>231054.84</v>
      </c>
      <c r="D54" s="20">
        <v>216891.1</v>
      </c>
      <c r="E54" s="20">
        <v>180126.15000000002</v>
      </c>
      <c r="F54" s="19">
        <v>32833.58</v>
      </c>
      <c r="G54" s="21">
        <v>143207.72</v>
      </c>
      <c r="H54" s="20">
        <v>152502.60999999999</v>
      </c>
      <c r="I54" s="20">
        <v>149161.49</v>
      </c>
      <c r="J54" s="19">
        <v>144960.19</v>
      </c>
      <c r="K54" s="19">
        <v>180495.27</v>
      </c>
      <c r="L54" s="19">
        <v>175829.52</v>
      </c>
      <c r="M54" s="20">
        <v>169712.72</v>
      </c>
      <c r="N54" s="20">
        <f t="shared" si="0"/>
        <v>1989406.17</v>
      </c>
    </row>
    <row r="55" spans="1:14" s="15" customFormat="1" x14ac:dyDescent="0.2">
      <c r="A55" s="15" t="s">
        <v>49</v>
      </c>
      <c r="B55" s="19">
        <v>334749.18</v>
      </c>
      <c r="C55" s="20">
        <v>363754.22</v>
      </c>
      <c r="D55" s="20">
        <v>341802.60000000003</v>
      </c>
      <c r="E55" s="20">
        <v>404861.97000000015</v>
      </c>
      <c r="F55" s="19">
        <v>742456.16999999993</v>
      </c>
      <c r="G55" s="21">
        <v>349409.56</v>
      </c>
      <c r="H55" s="20">
        <v>372087.96</v>
      </c>
      <c r="I55" s="20">
        <v>363936.04</v>
      </c>
      <c r="J55" s="19">
        <v>353685.37</v>
      </c>
      <c r="K55" s="19">
        <v>440386.68</v>
      </c>
      <c r="L55" s="19">
        <v>429002.8</v>
      </c>
      <c r="M55" s="20">
        <v>414078.55</v>
      </c>
      <c r="N55" s="20">
        <f t="shared" si="0"/>
        <v>4910211.1000000006</v>
      </c>
    </row>
    <row r="56" spans="1:14" s="15" customFormat="1" x14ac:dyDescent="0.2">
      <c r="A56" s="15" t="s">
        <v>50</v>
      </c>
      <c r="B56" s="19">
        <v>345595.9</v>
      </c>
      <c r="C56" s="20">
        <v>375540.78</v>
      </c>
      <c r="D56" s="20">
        <v>352438.79000000004</v>
      </c>
      <c r="E56" s="20">
        <v>292764.74</v>
      </c>
      <c r="F56" s="19">
        <v>46122.53</v>
      </c>
      <c r="G56" s="21">
        <v>201169.08</v>
      </c>
      <c r="H56" s="20">
        <v>214225.95</v>
      </c>
      <c r="I56" s="20">
        <v>209532.57</v>
      </c>
      <c r="J56" s="19">
        <v>203630.84</v>
      </c>
      <c r="K56" s="19">
        <v>253548.26</v>
      </c>
      <c r="L56" s="19">
        <v>246994.1</v>
      </c>
      <c r="M56" s="20">
        <v>238401.61</v>
      </c>
      <c r="N56" s="20">
        <f t="shared" si="0"/>
        <v>2979965.1500000004</v>
      </c>
    </row>
    <row r="57" spans="1:14" s="15" customFormat="1" x14ac:dyDescent="0.2">
      <c r="A57" s="15" t="s">
        <v>51</v>
      </c>
      <c r="B57" s="19">
        <v>205082.37</v>
      </c>
      <c r="C57" s="20">
        <v>222852.17</v>
      </c>
      <c r="D57" s="20">
        <v>209243.66</v>
      </c>
      <c r="E57" s="20">
        <v>208946.88999999998</v>
      </c>
      <c r="F57" s="19">
        <v>228492.44</v>
      </c>
      <c r="G57" s="21">
        <v>157802.87</v>
      </c>
      <c r="H57" s="20">
        <v>168045.05</v>
      </c>
      <c r="I57" s="20">
        <v>164363.43</v>
      </c>
      <c r="J57" s="19">
        <v>159733.94</v>
      </c>
      <c r="K57" s="19">
        <v>198890.61</v>
      </c>
      <c r="L57" s="19">
        <v>193749.35</v>
      </c>
      <c r="M57" s="20">
        <v>187009.15</v>
      </c>
      <c r="N57" s="20">
        <f t="shared" si="0"/>
        <v>2304211.9299999997</v>
      </c>
    </row>
    <row r="58" spans="1:14" s="15" customFormat="1" x14ac:dyDescent="0.2">
      <c r="A58" s="15" t="s">
        <v>52</v>
      </c>
      <c r="B58" s="19">
        <v>334660.99</v>
      </c>
      <c r="C58" s="20">
        <v>363658.4</v>
      </c>
      <c r="D58" s="20">
        <v>341306.94999999995</v>
      </c>
      <c r="E58" s="20">
        <v>283501.44999999995</v>
      </c>
      <c r="F58" s="19">
        <v>46810.99</v>
      </c>
      <c r="G58" s="21">
        <v>204171.9</v>
      </c>
      <c r="H58" s="20">
        <v>217423.66</v>
      </c>
      <c r="I58" s="20">
        <v>212660.22</v>
      </c>
      <c r="J58" s="19">
        <v>206670.4</v>
      </c>
      <c r="K58" s="19">
        <v>257332.93</v>
      </c>
      <c r="L58" s="19">
        <v>250680.94</v>
      </c>
      <c r="M58" s="20">
        <v>241960.19</v>
      </c>
      <c r="N58" s="20">
        <f t="shared" si="0"/>
        <v>2960839.02</v>
      </c>
    </row>
    <row r="59" spans="1:14" s="15" customFormat="1" x14ac:dyDescent="0.2">
      <c r="A59" s="15" t="s">
        <v>53</v>
      </c>
      <c r="B59" s="19">
        <v>305859.87</v>
      </c>
      <c r="C59" s="20">
        <v>332361.74</v>
      </c>
      <c r="D59" s="20">
        <v>311943.19000000006</v>
      </c>
      <c r="E59" s="20">
        <v>259103.1399999999</v>
      </c>
      <c r="F59" s="19">
        <v>43545.43</v>
      </c>
      <c r="G59" s="21">
        <v>189928.75</v>
      </c>
      <c r="H59" s="20">
        <v>202256.06</v>
      </c>
      <c r="I59" s="20">
        <v>197824.92</v>
      </c>
      <c r="J59" s="19">
        <v>192252.95</v>
      </c>
      <c r="K59" s="19">
        <v>239381.23</v>
      </c>
      <c r="L59" s="19">
        <v>233193.29</v>
      </c>
      <c r="M59" s="20">
        <v>225080.91</v>
      </c>
      <c r="N59" s="20">
        <f t="shared" si="0"/>
        <v>2732731.48</v>
      </c>
    </row>
    <row r="60" spans="1:14" s="15" customFormat="1" x14ac:dyDescent="0.2">
      <c r="A60" s="15" t="s">
        <v>54</v>
      </c>
      <c r="B60" s="19">
        <v>35115.15</v>
      </c>
      <c r="C60" s="20">
        <v>38157.78</v>
      </c>
      <c r="D60" s="20">
        <v>35820.639999999999</v>
      </c>
      <c r="E60" s="20">
        <v>29747.110000000015</v>
      </c>
      <c r="F60" s="19">
        <v>5581.99</v>
      </c>
      <c r="G60" s="21">
        <v>24346.53</v>
      </c>
      <c r="H60" s="20">
        <v>25926.74</v>
      </c>
      <c r="I60" s="20">
        <v>25358.720000000001</v>
      </c>
      <c r="J60" s="19">
        <v>24644.46</v>
      </c>
      <c r="K60" s="19">
        <v>30685.73</v>
      </c>
      <c r="L60" s="19">
        <v>29892.51</v>
      </c>
      <c r="M60" s="20">
        <v>28852.6</v>
      </c>
      <c r="N60" s="20">
        <f t="shared" si="0"/>
        <v>334129.95999999996</v>
      </c>
    </row>
    <row r="61" spans="1:14" s="15" customFormat="1" x14ac:dyDescent="0.2">
      <c r="A61" s="15" t="s">
        <v>55</v>
      </c>
      <c r="B61" s="19">
        <v>241679.03</v>
      </c>
      <c r="C61" s="20">
        <v>262619.82</v>
      </c>
      <c r="D61" s="20">
        <v>246399.68</v>
      </c>
      <c r="E61" s="20">
        <v>204733.62</v>
      </c>
      <c r="F61" s="19">
        <v>27545.95</v>
      </c>
      <c r="G61" s="21">
        <v>120145.05</v>
      </c>
      <c r="H61" s="20">
        <v>127943.05</v>
      </c>
      <c r="I61" s="20">
        <v>125140</v>
      </c>
      <c r="J61" s="19">
        <v>121615.29</v>
      </c>
      <c r="K61" s="19">
        <v>151427.68</v>
      </c>
      <c r="L61" s="19">
        <v>147513.31</v>
      </c>
      <c r="M61" s="20">
        <v>142381.57999999999</v>
      </c>
      <c r="N61" s="20">
        <f t="shared" si="0"/>
        <v>1919144.06</v>
      </c>
    </row>
    <row r="62" spans="1:14" s="15" customFormat="1" x14ac:dyDescent="0.2">
      <c r="A62" s="15" t="s">
        <v>56</v>
      </c>
      <c r="B62" s="19">
        <v>97814.49</v>
      </c>
      <c r="C62" s="20">
        <v>106289.83</v>
      </c>
      <c r="D62" s="20">
        <v>99777.99</v>
      </c>
      <c r="E62" s="20">
        <v>82861.599999999977</v>
      </c>
      <c r="F62" s="19">
        <v>15309.78</v>
      </c>
      <c r="G62" s="21">
        <v>66775.48</v>
      </c>
      <c r="H62" s="20">
        <v>71109.539999999994</v>
      </c>
      <c r="I62" s="20">
        <v>69551.63</v>
      </c>
      <c r="J62" s="19">
        <v>67592.63</v>
      </c>
      <c r="K62" s="19">
        <v>84162.07</v>
      </c>
      <c r="L62" s="19">
        <v>81986.5</v>
      </c>
      <c r="M62" s="20">
        <v>79134.34</v>
      </c>
      <c r="N62" s="20">
        <f t="shared" si="0"/>
        <v>922365.88</v>
      </c>
    </row>
    <row r="63" spans="1:14" s="15" customFormat="1" x14ac:dyDescent="0.2">
      <c r="A63" s="15" t="s">
        <v>57</v>
      </c>
      <c r="B63" s="19">
        <v>128732.05</v>
      </c>
      <c r="C63" s="20">
        <v>139886.31</v>
      </c>
      <c r="D63" s="20">
        <v>131335.57</v>
      </c>
      <c r="E63" s="20">
        <v>109052.79999999999</v>
      </c>
      <c r="F63" s="19">
        <v>22819.24</v>
      </c>
      <c r="G63" s="21">
        <v>99528.92</v>
      </c>
      <c r="H63" s="20">
        <v>105988.84</v>
      </c>
      <c r="I63" s="20">
        <v>103666.77</v>
      </c>
      <c r="J63" s="19">
        <v>100746.88</v>
      </c>
      <c r="K63" s="19">
        <v>125443.65</v>
      </c>
      <c r="L63" s="19">
        <v>122200.97</v>
      </c>
      <c r="M63" s="20">
        <v>117949.81</v>
      </c>
      <c r="N63" s="20">
        <f t="shared" si="0"/>
        <v>1307351.81</v>
      </c>
    </row>
    <row r="64" spans="1:14" s="15" customFormat="1" x14ac:dyDescent="0.2">
      <c r="A64" s="15" t="s">
        <v>58</v>
      </c>
      <c r="B64" s="19">
        <v>252331.74</v>
      </c>
      <c r="C64" s="20">
        <v>274195.56</v>
      </c>
      <c r="D64" s="20">
        <v>257384.61</v>
      </c>
      <c r="E64" s="20">
        <v>213757.86</v>
      </c>
      <c r="F64" s="19">
        <v>31444.69</v>
      </c>
      <c r="G64" s="21">
        <v>137149.88</v>
      </c>
      <c r="H64" s="20">
        <v>146051.57999999999</v>
      </c>
      <c r="I64" s="20">
        <v>142851.79999999999</v>
      </c>
      <c r="J64" s="19">
        <v>138828.21</v>
      </c>
      <c r="K64" s="19">
        <v>172860.12</v>
      </c>
      <c r="L64" s="19">
        <v>168391.73</v>
      </c>
      <c r="M64" s="20">
        <v>162533.68</v>
      </c>
      <c r="N64" s="20">
        <f t="shared" si="0"/>
        <v>2097781.46</v>
      </c>
    </row>
    <row r="65" spans="1:14" s="15" customFormat="1" x14ac:dyDescent="0.2">
      <c r="A65" s="15" t="s">
        <v>59</v>
      </c>
      <c r="B65" s="19">
        <v>339687.52</v>
      </c>
      <c r="C65" s="20">
        <v>369120.46</v>
      </c>
      <c r="D65" s="20">
        <v>346461.04000000004</v>
      </c>
      <c r="E65" s="20">
        <v>287759.58000000007</v>
      </c>
      <c r="F65" s="19">
        <v>49753.53</v>
      </c>
      <c r="G65" s="21">
        <v>217006.15</v>
      </c>
      <c r="H65" s="20">
        <v>231090.91</v>
      </c>
      <c r="I65" s="20">
        <v>226028.04</v>
      </c>
      <c r="J65" s="19">
        <v>219661.71</v>
      </c>
      <c r="K65" s="19">
        <v>273508.88</v>
      </c>
      <c r="L65" s="19">
        <v>266438.75</v>
      </c>
      <c r="M65" s="20">
        <v>257169.81</v>
      </c>
      <c r="N65" s="20">
        <f t="shared" si="0"/>
        <v>3083686.38</v>
      </c>
    </row>
    <row r="66" spans="1:14" s="15" customFormat="1" x14ac:dyDescent="0.2">
      <c r="A66" s="15" t="s">
        <v>60</v>
      </c>
      <c r="B66" s="19">
        <v>777701</v>
      </c>
      <c r="C66" s="20">
        <v>845086.54</v>
      </c>
      <c r="D66" s="20">
        <v>793885.07</v>
      </c>
      <c r="E66" s="20">
        <v>889705.95999999985</v>
      </c>
      <c r="F66" s="19">
        <v>1432073.9200000002</v>
      </c>
      <c r="G66" s="21">
        <v>746556.54</v>
      </c>
      <c r="H66" s="20">
        <v>795011.73</v>
      </c>
      <c r="I66" s="20">
        <v>777594.16</v>
      </c>
      <c r="J66" s="19">
        <v>755692.34</v>
      </c>
      <c r="K66" s="19">
        <v>940940.35</v>
      </c>
      <c r="L66" s="19">
        <v>916617.3</v>
      </c>
      <c r="M66" s="20">
        <v>884729.8</v>
      </c>
      <c r="N66" s="20">
        <f t="shared" si="0"/>
        <v>10555594.710000001</v>
      </c>
    </row>
    <row r="67" spans="1:14" s="15" customFormat="1" x14ac:dyDescent="0.2">
      <c r="A67" s="15" t="s">
        <v>61</v>
      </c>
      <c r="B67" s="19">
        <v>312967.52999999997</v>
      </c>
      <c r="C67" s="20">
        <v>340085.27999999997</v>
      </c>
      <c r="D67" s="20">
        <v>319246.38</v>
      </c>
      <c r="E67" s="20">
        <v>265124.30000000005</v>
      </c>
      <c r="F67" s="19">
        <v>48622.729999999996</v>
      </c>
      <c r="G67" s="21">
        <v>212074.09</v>
      </c>
      <c r="H67" s="20">
        <v>225838.69999999998</v>
      </c>
      <c r="I67" s="20">
        <v>220890.91</v>
      </c>
      <c r="J67" s="22">
        <v>214669.27000000002</v>
      </c>
      <c r="K67" s="19">
        <v>267292.56999999995</v>
      </c>
      <c r="L67" s="22">
        <v>260383.11000000002</v>
      </c>
      <c r="M67" s="20">
        <v>251324.88</v>
      </c>
      <c r="N67" s="20">
        <f t="shared" si="0"/>
        <v>2938519.7499999995</v>
      </c>
    </row>
  </sheetData>
  <pageMargins left="0" right="0" top="0" bottom="0" header="0" footer="0"/>
  <pageSetup paperSize="5" scale="56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6"/>
  <sheetViews>
    <sheetView zoomScale="75" zoomScaleNormal="75" workbookViewId="0">
      <pane xSplit="1" ySplit="4" topLeftCell="B16" activePane="bottomRight" state="frozen"/>
      <selection pane="topRight" activeCell="B1" sqref="B1"/>
      <selection pane="bottomLeft" activeCell="A6" sqref="A6"/>
      <selection pane="bottomRight" activeCell="F34" sqref="F34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3" width="18.28515625" style="2" customWidth="1"/>
    <col min="14" max="14" width="25.7109375" style="2" customWidth="1"/>
    <col min="15" max="16384" width="9.140625" style="2"/>
  </cols>
  <sheetData>
    <row r="1" spans="1:14" s="9" customFormat="1" ht="22.5" customHeight="1" x14ac:dyDescent="0.4">
      <c r="A1" s="8" t="s">
        <v>69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4" customFormat="1" ht="15.75" x14ac:dyDescent="0.25">
      <c r="A2" s="7" t="s">
        <v>73</v>
      </c>
      <c r="B2" s="1"/>
      <c r="C2" s="1"/>
    </row>
    <row r="3" spans="1:14" s="4" customFormat="1" ht="15.75" x14ac:dyDescent="0.25">
      <c r="A3" s="7" t="s">
        <v>64</v>
      </c>
      <c r="B3" s="1"/>
      <c r="C3" s="1"/>
      <c r="E3" s="6"/>
    </row>
    <row r="4" spans="1:14" s="14" customFormat="1" ht="45" x14ac:dyDescent="0.2">
      <c r="A4" s="10" t="s">
        <v>101</v>
      </c>
      <c r="B4" s="24" t="s">
        <v>126</v>
      </c>
      <c r="C4" s="24" t="s">
        <v>127</v>
      </c>
      <c r="D4" s="24" t="s">
        <v>128</v>
      </c>
      <c r="E4" s="24" t="s">
        <v>129</v>
      </c>
      <c r="F4" s="24" t="s">
        <v>130</v>
      </c>
      <c r="G4" s="24" t="s">
        <v>131</v>
      </c>
      <c r="H4" s="24" t="s">
        <v>132</v>
      </c>
      <c r="I4" s="25" t="s">
        <v>133</v>
      </c>
      <c r="J4" s="25" t="s">
        <v>134</v>
      </c>
      <c r="K4" s="25" t="s">
        <v>135</v>
      </c>
      <c r="L4" s="25" t="s">
        <v>136</v>
      </c>
      <c r="M4" s="25" t="s">
        <v>137</v>
      </c>
      <c r="N4" s="13" t="s">
        <v>67</v>
      </c>
    </row>
    <row r="5" spans="1:14" s="15" customFormat="1" x14ac:dyDescent="0.2">
      <c r="A5" s="15" t="s">
        <v>0</v>
      </c>
      <c r="B5" s="19">
        <v>1384147.34</v>
      </c>
      <c r="C5" s="20">
        <v>732190.77</v>
      </c>
      <c r="D5" s="20">
        <v>1500480.6600000001</v>
      </c>
      <c r="E5" s="20">
        <v>1000331.22</v>
      </c>
      <c r="F5" s="19">
        <v>848483.62</v>
      </c>
      <c r="G5" s="21">
        <v>634871.6</v>
      </c>
      <c r="H5" s="20">
        <v>762555.75</v>
      </c>
      <c r="I5" s="20">
        <v>766512.63</v>
      </c>
      <c r="J5" s="19">
        <v>693923.01</v>
      </c>
      <c r="K5" s="19">
        <v>688029.19</v>
      </c>
      <c r="L5" s="19">
        <v>485124.18</v>
      </c>
      <c r="M5" s="20">
        <v>620579.31000000006</v>
      </c>
      <c r="N5" s="20">
        <f t="shared" ref="N5:N66" si="0">SUM(B5:M5)</f>
        <v>10117229.279999999</v>
      </c>
    </row>
    <row r="6" spans="1:14" s="15" customFormat="1" x14ac:dyDescent="0.2">
      <c r="A6" s="15" t="s">
        <v>1</v>
      </c>
      <c r="B6" s="19">
        <v>437099.16</v>
      </c>
      <c r="C6" s="20">
        <v>231218.14</v>
      </c>
      <c r="D6" s="20">
        <v>214007.19999999992</v>
      </c>
      <c r="E6" s="20">
        <v>181724.23</v>
      </c>
      <c r="F6" s="19">
        <v>175314.88</v>
      </c>
      <c r="G6" s="21">
        <v>131178.06</v>
      </c>
      <c r="H6" s="20">
        <v>157560.34</v>
      </c>
      <c r="I6" s="20">
        <v>158377.92000000001</v>
      </c>
      <c r="J6" s="19">
        <v>143379.35</v>
      </c>
      <c r="K6" s="19">
        <v>142161.56</v>
      </c>
      <c r="L6" s="19">
        <v>100237.04</v>
      </c>
      <c r="M6" s="20">
        <v>128224.97</v>
      </c>
      <c r="N6" s="20">
        <f t="shared" si="0"/>
        <v>2200482.85</v>
      </c>
    </row>
    <row r="7" spans="1:14" s="15" customFormat="1" x14ac:dyDescent="0.2">
      <c r="A7" s="15" t="s">
        <v>2</v>
      </c>
      <c r="B7" s="19">
        <v>1420762.53</v>
      </c>
      <c r="C7" s="20">
        <v>751559.59</v>
      </c>
      <c r="D7" s="20">
        <v>1935033.08</v>
      </c>
      <c r="E7" s="20">
        <v>952475.20000000007</v>
      </c>
      <c r="F7" s="19">
        <v>678357.04</v>
      </c>
      <c r="G7" s="21">
        <v>507575.64</v>
      </c>
      <c r="H7" s="20">
        <v>609658.28</v>
      </c>
      <c r="I7" s="20">
        <v>612821.78</v>
      </c>
      <c r="J7" s="19">
        <v>554786.86</v>
      </c>
      <c r="K7" s="19">
        <v>550074.79</v>
      </c>
      <c r="L7" s="19">
        <v>387853.58</v>
      </c>
      <c r="M7" s="20">
        <v>496149.06</v>
      </c>
      <c r="N7" s="20">
        <f t="shared" si="0"/>
        <v>9457107.4300000016</v>
      </c>
    </row>
    <row r="8" spans="1:14" s="15" customFormat="1" x14ac:dyDescent="0.2">
      <c r="A8" s="15" t="s">
        <v>3</v>
      </c>
      <c r="B8" s="19">
        <v>455829.56</v>
      </c>
      <c r="C8" s="20">
        <v>241126.21</v>
      </c>
      <c r="D8" s="20">
        <v>54479.930000000051</v>
      </c>
      <c r="E8" s="20">
        <v>175296.08</v>
      </c>
      <c r="F8" s="19">
        <v>210026.95</v>
      </c>
      <c r="G8" s="21">
        <v>157151.10999999999</v>
      </c>
      <c r="H8" s="20">
        <v>188757.04</v>
      </c>
      <c r="I8" s="20">
        <v>189736.5</v>
      </c>
      <c r="J8" s="19">
        <v>171768.24</v>
      </c>
      <c r="K8" s="19">
        <v>170309.33</v>
      </c>
      <c r="L8" s="19">
        <v>120083.82</v>
      </c>
      <c r="M8" s="20">
        <v>153613.31</v>
      </c>
      <c r="N8" s="20">
        <f t="shared" si="0"/>
        <v>2288178.08</v>
      </c>
    </row>
    <row r="9" spans="1:14" s="15" customFormat="1" x14ac:dyDescent="0.2">
      <c r="A9" s="15" t="s">
        <v>4</v>
      </c>
      <c r="B9" s="19">
        <v>656874.88</v>
      </c>
      <c r="C9" s="20">
        <v>347475.81</v>
      </c>
      <c r="D9" s="20">
        <v>78508.510000000009</v>
      </c>
      <c r="E9" s="20">
        <v>185527.29</v>
      </c>
      <c r="F9" s="19">
        <v>222285.23</v>
      </c>
      <c r="G9" s="21">
        <v>166323.28</v>
      </c>
      <c r="H9" s="20">
        <v>199773.9</v>
      </c>
      <c r="I9" s="20">
        <v>200810.52</v>
      </c>
      <c r="J9" s="19">
        <v>181793.54</v>
      </c>
      <c r="K9" s="19">
        <v>180249.48</v>
      </c>
      <c r="L9" s="19">
        <v>127092.54</v>
      </c>
      <c r="M9" s="20">
        <v>162579</v>
      </c>
      <c r="N9" s="20">
        <f t="shared" si="0"/>
        <v>2709293.98</v>
      </c>
    </row>
    <row r="10" spans="1:14" s="15" customFormat="1" x14ac:dyDescent="0.2">
      <c r="A10" s="15" t="s">
        <v>5</v>
      </c>
      <c r="B10" s="19">
        <v>328733.40999999997</v>
      </c>
      <c r="C10" s="20">
        <v>173894.47</v>
      </c>
      <c r="D10" s="20">
        <v>39289.619999999995</v>
      </c>
      <c r="E10" s="20">
        <v>92200.4</v>
      </c>
      <c r="F10" s="19">
        <v>110467.78</v>
      </c>
      <c r="G10" s="21">
        <v>82656.7</v>
      </c>
      <c r="H10" s="20">
        <v>99280.46</v>
      </c>
      <c r="I10" s="20">
        <v>99795.62</v>
      </c>
      <c r="J10" s="19">
        <v>90344.86</v>
      </c>
      <c r="K10" s="19">
        <v>89577.52</v>
      </c>
      <c r="L10" s="19">
        <v>63160.43</v>
      </c>
      <c r="M10" s="20">
        <v>80795.92</v>
      </c>
      <c r="N10" s="20">
        <f t="shared" si="0"/>
        <v>1350197.19</v>
      </c>
    </row>
    <row r="11" spans="1:14" s="15" customFormat="1" x14ac:dyDescent="0.2">
      <c r="A11" s="15" t="s">
        <v>6</v>
      </c>
      <c r="B11" s="19">
        <v>905824.37</v>
      </c>
      <c r="C11" s="20">
        <v>479165.93</v>
      </c>
      <c r="D11" s="20">
        <v>1134411.7499999998</v>
      </c>
      <c r="E11" s="20">
        <v>647814.40999999992</v>
      </c>
      <c r="F11" s="19">
        <v>507115.18</v>
      </c>
      <c r="G11" s="21">
        <v>379445.19</v>
      </c>
      <c r="H11" s="20">
        <v>455758.47</v>
      </c>
      <c r="I11" s="20">
        <v>458123.39</v>
      </c>
      <c r="J11" s="19">
        <v>414738.59</v>
      </c>
      <c r="K11" s="19">
        <v>411216.01</v>
      </c>
      <c r="L11" s="19">
        <v>289945.3</v>
      </c>
      <c r="M11" s="20">
        <v>370903.08</v>
      </c>
      <c r="N11" s="20">
        <f t="shared" si="0"/>
        <v>6454461.669999999</v>
      </c>
    </row>
    <row r="12" spans="1:14" s="15" customFormat="1" x14ac:dyDescent="0.2">
      <c r="A12" s="15" t="s">
        <v>7</v>
      </c>
      <c r="B12" s="19">
        <v>540518.05000000005</v>
      </c>
      <c r="C12" s="20">
        <v>285925</v>
      </c>
      <c r="D12" s="20">
        <v>64601.75</v>
      </c>
      <c r="E12" s="20">
        <v>132301.63</v>
      </c>
      <c r="F12" s="19">
        <v>158514.14000000001</v>
      </c>
      <c r="G12" s="21">
        <v>118607.03</v>
      </c>
      <c r="H12" s="20">
        <v>142461.04999999999</v>
      </c>
      <c r="I12" s="20">
        <v>143200.28</v>
      </c>
      <c r="J12" s="19">
        <v>129639.05</v>
      </c>
      <c r="K12" s="19">
        <v>128537.96</v>
      </c>
      <c r="L12" s="19">
        <v>90631.15</v>
      </c>
      <c r="M12" s="20">
        <v>115936.94</v>
      </c>
      <c r="N12" s="20">
        <f t="shared" si="0"/>
        <v>2050874.03</v>
      </c>
    </row>
    <row r="13" spans="1:14" s="15" customFormat="1" x14ac:dyDescent="0.2">
      <c r="A13" s="15" t="s">
        <v>8</v>
      </c>
      <c r="B13" s="19">
        <v>354144.18</v>
      </c>
      <c r="C13" s="20">
        <v>187336.34</v>
      </c>
      <c r="D13" s="20">
        <v>42326.679999999935</v>
      </c>
      <c r="E13" s="20">
        <v>111982.66</v>
      </c>
      <c r="F13" s="19">
        <v>134169.44</v>
      </c>
      <c r="G13" s="21">
        <v>100391.29</v>
      </c>
      <c r="H13" s="20">
        <v>120581.79</v>
      </c>
      <c r="I13" s="20">
        <v>121207.49</v>
      </c>
      <c r="J13" s="19">
        <v>109729</v>
      </c>
      <c r="K13" s="19">
        <v>108797.02</v>
      </c>
      <c r="L13" s="19">
        <v>76711.960000000006</v>
      </c>
      <c r="M13" s="20">
        <v>98131.27</v>
      </c>
      <c r="N13" s="20">
        <f t="shared" si="0"/>
        <v>1565509.12</v>
      </c>
    </row>
    <row r="14" spans="1:14" s="15" customFormat="1" x14ac:dyDescent="0.2">
      <c r="A14" s="15" t="s">
        <v>9</v>
      </c>
      <c r="B14" s="19">
        <v>238463.85</v>
      </c>
      <c r="C14" s="20">
        <v>126143.38</v>
      </c>
      <c r="D14" s="20">
        <v>28500.770000000019</v>
      </c>
      <c r="E14" s="20">
        <v>74672.92</v>
      </c>
      <c r="F14" s="19">
        <v>89467.64</v>
      </c>
      <c r="G14" s="21">
        <v>66943.5</v>
      </c>
      <c r="H14" s="20">
        <v>80407.05</v>
      </c>
      <c r="I14" s="20">
        <v>80824.28</v>
      </c>
      <c r="J14" s="19">
        <v>73170.13</v>
      </c>
      <c r="K14" s="19">
        <v>72548.66</v>
      </c>
      <c r="L14" s="19">
        <v>51153.51</v>
      </c>
      <c r="M14" s="20">
        <v>65436.46</v>
      </c>
      <c r="N14" s="20">
        <f t="shared" si="0"/>
        <v>1047732.15</v>
      </c>
    </row>
    <row r="15" spans="1:14" s="15" customFormat="1" x14ac:dyDescent="0.2">
      <c r="A15" s="15" t="s">
        <v>10</v>
      </c>
      <c r="B15" s="19">
        <v>478872.61</v>
      </c>
      <c r="C15" s="20">
        <v>253315.59</v>
      </c>
      <c r="D15" s="20">
        <v>57234</v>
      </c>
      <c r="E15" s="20">
        <v>137891.49</v>
      </c>
      <c r="F15" s="19">
        <v>165211.5</v>
      </c>
      <c r="G15" s="21">
        <v>123618.28</v>
      </c>
      <c r="H15" s="20">
        <v>148480.16</v>
      </c>
      <c r="I15" s="20">
        <v>149250.62</v>
      </c>
      <c r="J15" s="19">
        <v>135116.41</v>
      </c>
      <c r="K15" s="19">
        <v>133968.79999999999</v>
      </c>
      <c r="L15" s="19">
        <v>94460.39</v>
      </c>
      <c r="M15" s="20">
        <v>120835.38</v>
      </c>
      <c r="N15" s="20">
        <f t="shared" si="0"/>
        <v>1998255.23</v>
      </c>
    </row>
    <row r="16" spans="1:14" s="15" customFormat="1" x14ac:dyDescent="0.2">
      <c r="A16" s="15" t="s">
        <v>11</v>
      </c>
      <c r="B16" s="19">
        <v>846715.78</v>
      </c>
      <c r="C16" s="20">
        <v>447898.47</v>
      </c>
      <c r="D16" s="20">
        <v>101197.94999999995</v>
      </c>
      <c r="E16" s="20">
        <v>327475.96000000002</v>
      </c>
      <c r="F16" s="19">
        <v>392357.76</v>
      </c>
      <c r="G16" s="21">
        <v>293578.78999999998</v>
      </c>
      <c r="H16" s="20">
        <v>352622.8</v>
      </c>
      <c r="I16" s="20">
        <v>354452.55</v>
      </c>
      <c r="J16" s="19">
        <v>320885.49</v>
      </c>
      <c r="K16" s="19">
        <v>318160.05</v>
      </c>
      <c r="L16" s="19">
        <v>224332.25</v>
      </c>
      <c r="M16" s="20">
        <v>286969.71999999997</v>
      </c>
      <c r="N16" s="20">
        <f t="shared" si="0"/>
        <v>4266647.5699999994</v>
      </c>
    </row>
    <row r="17" spans="1:14" s="15" customFormat="1" x14ac:dyDescent="0.2">
      <c r="A17" s="15" t="s">
        <v>12</v>
      </c>
      <c r="B17" s="19">
        <v>179947.19</v>
      </c>
      <c r="C17" s="20">
        <v>95189.05</v>
      </c>
      <c r="D17" s="20">
        <v>21506.960000000021</v>
      </c>
      <c r="E17" s="20">
        <v>53868.4</v>
      </c>
      <c r="F17" s="19">
        <v>64541.18</v>
      </c>
      <c r="G17" s="21">
        <v>48292.46</v>
      </c>
      <c r="H17" s="20">
        <v>58004.95</v>
      </c>
      <c r="I17" s="20">
        <v>58305.93</v>
      </c>
      <c r="J17" s="19">
        <v>52784.3</v>
      </c>
      <c r="K17" s="19">
        <v>52335.97</v>
      </c>
      <c r="L17" s="19">
        <v>36901.699999999997</v>
      </c>
      <c r="M17" s="20">
        <v>47205.3</v>
      </c>
      <c r="N17" s="20">
        <f t="shared" si="0"/>
        <v>768883.39000000013</v>
      </c>
    </row>
    <row r="18" spans="1:14" s="15" customFormat="1" x14ac:dyDescent="0.2">
      <c r="A18" s="15" t="s">
        <v>13</v>
      </c>
      <c r="B18" s="19">
        <v>320319.52</v>
      </c>
      <c r="C18" s="20">
        <v>169443.66</v>
      </c>
      <c r="D18" s="20">
        <v>38284.020000000019</v>
      </c>
      <c r="E18" s="20">
        <v>93323.34</v>
      </c>
      <c r="F18" s="19">
        <v>111813.21</v>
      </c>
      <c r="G18" s="21">
        <v>83663.41</v>
      </c>
      <c r="H18" s="20">
        <v>100489.63</v>
      </c>
      <c r="I18" s="20">
        <v>101011.07</v>
      </c>
      <c r="J18" s="19">
        <v>91445.21</v>
      </c>
      <c r="K18" s="19">
        <v>90668.52</v>
      </c>
      <c r="L18" s="19">
        <v>63929.69</v>
      </c>
      <c r="M18" s="20">
        <v>81779.97</v>
      </c>
      <c r="N18" s="20">
        <f t="shared" si="0"/>
        <v>1346171.25</v>
      </c>
    </row>
    <row r="19" spans="1:14" s="15" customFormat="1" x14ac:dyDescent="0.2">
      <c r="A19" s="15" t="s">
        <v>14</v>
      </c>
      <c r="B19" s="19">
        <v>663639.81000000006</v>
      </c>
      <c r="C19" s="20">
        <v>351054.35</v>
      </c>
      <c r="D19" s="20">
        <v>79317.040000000154</v>
      </c>
      <c r="E19" s="20">
        <v>232637.89</v>
      </c>
      <c r="F19" s="19">
        <v>278729.71000000002</v>
      </c>
      <c r="G19" s="21">
        <v>208557.45</v>
      </c>
      <c r="H19" s="20">
        <v>250502.12</v>
      </c>
      <c r="I19" s="20">
        <v>251801.97</v>
      </c>
      <c r="J19" s="19">
        <v>227956.03</v>
      </c>
      <c r="K19" s="19">
        <v>226019.89</v>
      </c>
      <c r="L19" s="19">
        <v>159364.92000000001</v>
      </c>
      <c r="M19" s="20">
        <v>203862.38</v>
      </c>
      <c r="N19" s="20">
        <f t="shared" si="0"/>
        <v>3133443.56</v>
      </c>
    </row>
    <row r="20" spans="1:14" s="15" customFormat="1" x14ac:dyDescent="0.2">
      <c r="A20" s="15" t="s">
        <v>15</v>
      </c>
      <c r="B20" s="19">
        <v>480817.53</v>
      </c>
      <c r="C20" s="20">
        <v>254344.42</v>
      </c>
      <c r="D20" s="20">
        <v>57466.449999999953</v>
      </c>
      <c r="E20" s="20">
        <v>115591.89</v>
      </c>
      <c r="F20" s="19">
        <v>138493.76000000001</v>
      </c>
      <c r="G20" s="21">
        <v>103626.93</v>
      </c>
      <c r="H20" s="20">
        <v>124468.18</v>
      </c>
      <c r="I20" s="20">
        <v>125114.04</v>
      </c>
      <c r="J20" s="19">
        <v>113265.60000000001</v>
      </c>
      <c r="K20" s="19">
        <v>112303.58</v>
      </c>
      <c r="L20" s="19">
        <v>79184.399999999994</v>
      </c>
      <c r="M20" s="20">
        <v>101294.07</v>
      </c>
      <c r="N20" s="20">
        <f t="shared" si="0"/>
        <v>1805970.85</v>
      </c>
    </row>
    <row r="21" spans="1:14" s="15" customFormat="1" x14ac:dyDescent="0.2">
      <c r="A21" s="15" t="s">
        <v>16</v>
      </c>
      <c r="B21" s="19">
        <v>775853.12</v>
      </c>
      <c r="C21" s="20">
        <v>410413.31</v>
      </c>
      <c r="D21" s="20">
        <v>582963.77000000025</v>
      </c>
      <c r="E21" s="20">
        <v>960908.94000000006</v>
      </c>
      <c r="F21" s="19">
        <v>1022754.83</v>
      </c>
      <c r="G21" s="21">
        <v>765268.74</v>
      </c>
      <c r="H21" s="20">
        <v>919178.12</v>
      </c>
      <c r="I21" s="20">
        <v>923947.71</v>
      </c>
      <c r="J21" s="19">
        <v>836448.81</v>
      </c>
      <c r="K21" s="19">
        <v>829344.45</v>
      </c>
      <c r="L21" s="19">
        <v>584764.5</v>
      </c>
      <c r="M21" s="20">
        <v>748040.95</v>
      </c>
      <c r="N21" s="20">
        <f t="shared" si="0"/>
        <v>9359887.25</v>
      </c>
    </row>
    <row r="22" spans="1:14" s="15" customFormat="1" x14ac:dyDescent="0.2">
      <c r="A22" s="15" t="s">
        <v>17</v>
      </c>
      <c r="B22" s="19">
        <v>549862.12</v>
      </c>
      <c r="C22" s="20">
        <v>290867.84999999998</v>
      </c>
      <c r="D22" s="20">
        <v>65718.530000000028</v>
      </c>
      <c r="E22" s="20">
        <v>191702.35</v>
      </c>
      <c r="F22" s="19">
        <v>229683.74</v>
      </c>
      <c r="G22" s="21">
        <v>171859.16</v>
      </c>
      <c r="H22" s="20">
        <v>206423.14</v>
      </c>
      <c r="I22" s="20">
        <v>207494.27</v>
      </c>
      <c r="J22" s="19">
        <v>187844.33</v>
      </c>
      <c r="K22" s="19">
        <v>186248.87</v>
      </c>
      <c r="L22" s="19">
        <v>131322.67000000001</v>
      </c>
      <c r="M22" s="20">
        <v>167990.25</v>
      </c>
      <c r="N22" s="20">
        <f t="shared" si="0"/>
        <v>2587017.2800000003</v>
      </c>
    </row>
    <row r="23" spans="1:14" s="15" customFormat="1" x14ac:dyDescent="0.2">
      <c r="A23" s="15" t="s">
        <v>18</v>
      </c>
      <c r="B23" s="19">
        <v>1579907.55</v>
      </c>
      <c r="C23" s="20">
        <v>835744.64</v>
      </c>
      <c r="D23" s="20">
        <v>2009733.19</v>
      </c>
      <c r="E23" s="20">
        <v>1503322.73</v>
      </c>
      <c r="F23" s="19">
        <v>1323743.57</v>
      </c>
      <c r="G23" s="21">
        <v>990481.34</v>
      </c>
      <c r="H23" s="20">
        <v>1189685.04</v>
      </c>
      <c r="I23" s="20">
        <v>1195858.29</v>
      </c>
      <c r="J23" s="19">
        <v>1082609.1499999999</v>
      </c>
      <c r="K23" s="19">
        <v>1073414.02</v>
      </c>
      <c r="L23" s="19">
        <v>756856.12</v>
      </c>
      <c r="M23" s="20">
        <v>968183.54</v>
      </c>
      <c r="N23" s="20">
        <f t="shared" si="0"/>
        <v>14509539.179999996</v>
      </c>
    </row>
    <row r="24" spans="1:14" s="15" customFormat="1" x14ac:dyDescent="0.2">
      <c r="A24" s="15" t="s">
        <v>19</v>
      </c>
      <c r="B24" s="19">
        <v>570537.43999999994</v>
      </c>
      <c r="C24" s="20">
        <v>301804.75</v>
      </c>
      <c r="D24" s="20">
        <v>68189.610000000102</v>
      </c>
      <c r="E24" s="20">
        <v>236298.23</v>
      </c>
      <c r="F24" s="19">
        <v>283115.26</v>
      </c>
      <c r="G24" s="21">
        <v>211838.9</v>
      </c>
      <c r="H24" s="20">
        <v>254443.53</v>
      </c>
      <c r="I24" s="20">
        <v>255763.84</v>
      </c>
      <c r="J24" s="19">
        <v>231542.71</v>
      </c>
      <c r="K24" s="19">
        <v>229576.1</v>
      </c>
      <c r="L24" s="19">
        <v>161872.38</v>
      </c>
      <c r="M24" s="20">
        <v>207069.97</v>
      </c>
      <c r="N24" s="20">
        <f t="shared" si="0"/>
        <v>3012052.72</v>
      </c>
    </row>
    <row r="25" spans="1:14" s="15" customFormat="1" x14ac:dyDescent="0.2">
      <c r="A25" s="15" t="s">
        <v>20</v>
      </c>
      <c r="B25" s="19">
        <v>632098.31999999995</v>
      </c>
      <c r="C25" s="20">
        <v>334369.43</v>
      </c>
      <c r="D25" s="20">
        <v>75547.25</v>
      </c>
      <c r="E25" s="20">
        <v>223028.92</v>
      </c>
      <c r="F25" s="19">
        <v>267216.94</v>
      </c>
      <c r="G25" s="21">
        <v>199943.1</v>
      </c>
      <c r="H25" s="20">
        <v>240155.28</v>
      </c>
      <c r="I25" s="20">
        <v>241401.44</v>
      </c>
      <c r="J25" s="19">
        <v>218540.44</v>
      </c>
      <c r="K25" s="19">
        <v>216684.27</v>
      </c>
      <c r="L25" s="19">
        <v>152782.45000000001</v>
      </c>
      <c r="M25" s="20">
        <v>195441.97</v>
      </c>
      <c r="N25" s="20">
        <f t="shared" si="0"/>
        <v>2997209.8100000005</v>
      </c>
    </row>
    <row r="26" spans="1:14" s="15" customFormat="1" x14ac:dyDescent="0.2">
      <c r="A26" s="15" t="s">
        <v>21</v>
      </c>
      <c r="B26" s="19">
        <v>799741.79</v>
      </c>
      <c r="C26" s="20">
        <v>423050.01</v>
      </c>
      <c r="D26" s="20">
        <v>95583.699999999953</v>
      </c>
      <c r="E26" s="20">
        <v>277892.88</v>
      </c>
      <c r="F26" s="19">
        <v>332950.93</v>
      </c>
      <c r="G26" s="21">
        <v>249128.07</v>
      </c>
      <c r="H26" s="20">
        <v>299232.23</v>
      </c>
      <c r="I26" s="20">
        <v>300784.94</v>
      </c>
      <c r="J26" s="19">
        <v>272300.26</v>
      </c>
      <c r="K26" s="19">
        <v>269987.48</v>
      </c>
      <c r="L26" s="19">
        <v>190366.13</v>
      </c>
      <c r="M26" s="20">
        <v>243519.68</v>
      </c>
      <c r="N26" s="20">
        <f t="shared" si="0"/>
        <v>3754538.0999999996</v>
      </c>
    </row>
    <row r="27" spans="1:14" s="15" customFormat="1" x14ac:dyDescent="0.2">
      <c r="A27" s="15" t="s">
        <v>22</v>
      </c>
      <c r="B27" s="19">
        <v>175930.51</v>
      </c>
      <c r="C27" s="20">
        <v>93064.29</v>
      </c>
      <c r="D27" s="20">
        <v>21026.900000000023</v>
      </c>
      <c r="E27" s="20">
        <v>47541.84</v>
      </c>
      <c r="F27" s="19">
        <v>56961.16</v>
      </c>
      <c r="G27" s="21">
        <v>42620.77</v>
      </c>
      <c r="H27" s="20">
        <v>51192.57</v>
      </c>
      <c r="I27" s="20">
        <v>51458.21</v>
      </c>
      <c r="J27" s="19">
        <v>46585.06</v>
      </c>
      <c r="K27" s="19">
        <v>46189.39</v>
      </c>
      <c r="L27" s="19">
        <v>32567.79</v>
      </c>
      <c r="M27" s="20">
        <v>41661.29</v>
      </c>
      <c r="N27" s="20">
        <f t="shared" si="0"/>
        <v>706799.78000000014</v>
      </c>
    </row>
    <row r="28" spans="1:14" s="15" customFormat="1" x14ac:dyDescent="0.2">
      <c r="A28" s="15" t="s">
        <v>23</v>
      </c>
      <c r="B28" s="19">
        <v>735052.13</v>
      </c>
      <c r="C28" s="20">
        <v>388830.27</v>
      </c>
      <c r="D28" s="20">
        <v>87852.100000000093</v>
      </c>
      <c r="E28" s="20">
        <v>206653.29</v>
      </c>
      <c r="F28" s="19">
        <v>247596.86</v>
      </c>
      <c r="G28" s="21">
        <v>185262.52</v>
      </c>
      <c r="H28" s="20">
        <v>222522.16</v>
      </c>
      <c r="I28" s="20">
        <v>223676.82</v>
      </c>
      <c r="J28" s="19">
        <v>202494.37</v>
      </c>
      <c r="K28" s="19">
        <v>200774.49</v>
      </c>
      <c r="L28" s="19">
        <v>141564.57999999999</v>
      </c>
      <c r="M28" s="20">
        <v>181091.87</v>
      </c>
      <c r="N28" s="20">
        <f t="shared" si="0"/>
        <v>3023371.46</v>
      </c>
    </row>
    <row r="29" spans="1:14" s="15" customFormat="1" x14ac:dyDescent="0.2">
      <c r="A29" s="15" t="s">
        <v>24</v>
      </c>
      <c r="B29" s="19">
        <v>771244.51</v>
      </c>
      <c r="C29" s="20">
        <v>407975.43</v>
      </c>
      <c r="D29" s="20">
        <v>92177.760000000009</v>
      </c>
      <c r="E29" s="20">
        <v>211133.85</v>
      </c>
      <c r="F29" s="19">
        <v>252965.14</v>
      </c>
      <c r="G29" s="21">
        <v>189279.3</v>
      </c>
      <c r="H29" s="20">
        <v>227346.78</v>
      </c>
      <c r="I29" s="20">
        <v>228526.48</v>
      </c>
      <c r="J29" s="19">
        <v>206884.76</v>
      </c>
      <c r="K29" s="19">
        <v>205127.59</v>
      </c>
      <c r="L29" s="19">
        <v>144633.91</v>
      </c>
      <c r="M29" s="20">
        <v>185018.22</v>
      </c>
      <c r="N29" s="20">
        <f t="shared" si="0"/>
        <v>3122313.73</v>
      </c>
    </row>
    <row r="30" spans="1:14" s="15" customFormat="1" x14ac:dyDescent="0.2">
      <c r="A30" s="15" t="s">
        <v>25</v>
      </c>
      <c r="B30" s="19">
        <v>239774.55</v>
      </c>
      <c r="C30" s="20">
        <v>126836.72</v>
      </c>
      <c r="D30" s="20">
        <v>28657.429999999993</v>
      </c>
      <c r="E30" s="20">
        <v>47023.73</v>
      </c>
      <c r="F30" s="19">
        <v>56340.4</v>
      </c>
      <c r="G30" s="21">
        <v>42156.29</v>
      </c>
      <c r="H30" s="20">
        <v>50634.68</v>
      </c>
      <c r="I30" s="20">
        <v>50897.42</v>
      </c>
      <c r="J30" s="19">
        <v>46077.38</v>
      </c>
      <c r="K30" s="19">
        <v>45686.02</v>
      </c>
      <c r="L30" s="19">
        <v>32212.87</v>
      </c>
      <c r="M30" s="20">
        <v>41207.26</v>
      </c>
      <c r="N30" s="20">
        <f t="shared" si="0"/>
        <v>807504.75000000012</v>
      </c>
    </row>
    <row r="31" spans="1:14" s="15" customFormat="1" x14ac:dyDescent="0.2">
      <c r="A31" s="15" t="s">
        <v>26</v>
      </c>
      <c r="B31" s="19">
        <v>475955.24</v>
      </c>
      <c r="C31" s="20">
        <v>251772.35</v>
      </c>
      <c r="D31" s="20">
        <v>56885.310000000056</v>
      </c>
      <c r="E31" s="20">
        <v>122606.38</v>
      </c>
      <c r="F31" s="19">
        <v>146898</v>
      </c>
      <c r="G31" s="21">
        <v>109915.34</v>
      </c>
      <c r="H31" s="20">
        <v>132021.29999999999</v>
      </c>
      <c r="I31" s="20">
        <v>132706.35999999999</v>
      </c>
      <c r="J31" s="19">
        <v>120138.92</v>
      </c>
      <c r="K31" s="19">
        <v>119118.52</v>
      </c>
      <c r="L31" s="19">
        <v>83989.57</v>
      </c>
      <c r="M31" s="20">
        <v>107440.92</v>
      </c>
      <c r="N31" s="20">
        <f t="shared" si="0"/>
        <v>1859448.2100000002</v>
      </c>
    </row>
    <row r="32" spans="1:14" s="15" customFormat="1" x14ac:dyDescent="0.2">
      <c r="A32" s="15" t="s">
        <v>27</v>
      </c>
      <c r="B32" s="19">
        <v>390505.69</v>
      </c>
      <c r="C32" s="20">
        <v>206570.97</v>
      </c>
      <c r="D32" s="20">
        <v>46672.539999999921</v>
      </c>
      <c r="E32" s="20">
        <v>95354.04</v>
      </c>
      <c r="F32" s="19">
        <v>114246.25</v>
      </c>
      <c r="G32" s="21">
        <v>85483.91</v>
      </c>
      <c r="H32" s="20">
        <v>102676.27</v>
      </c>
      <c r="I32" s="20">
        <v>103209.05</v>
      </c>
      <c r="J32" s="19">
        <v>93435.04</v>
      </c>
      <c r="K32" s="19">
        <v>92641.45</v>
      </c>
      <c r="L32" s="19">
        <v>65320.79</v>
      </c>
      <c r="M32" s="20">
        <v>83559.490000000005</v>
      </c>
      <c r="N32" s="20">
        <f t="shared" si="0"/>
        <v>1479675.49</v>
      </c>
    </row>
    <row r="33" spans="1:14" s="15" customFormat="1" x14ac:dyDescent="0.2">
      <c r="A33" s="15" t="s">
        <v>28</v>
      </c>
      <c r="B33" s="19">
        <v>2166723.11</v>
      </c>
      <c r="C33" s="20">
        <v>1146160.25</v>
      </c>
      <c r="D33" s="20">
        <v>2346465.4400000004</v>
      </c>
      <c r="E33" s="20">
        <v>1520308.2999999998</v>
      </c>
      <c r="F33" s="19">
        <v>1274194.6599999999</v>
      </c>
      <c r="G33" s="21">
        <v>953406.74</v>
      </c>
      <c r="H33" s="20">
        <v>1145154.06</v>
      </c>
      <c r="I33" s="20">
        <v>1151096.24</v>
      </c>
      <c r="J33" s="19">
        <v>1042086.11</v>
      </c>
      <c r="K33" s="19">
        <v>1033235.17</v>
      </c>
      <c r="L33" s="19">
        <v>728526.31</v>
      </c>
      <c r="M33" s="20">
        <v>931943.56</v>
      </c>
      <c r="N33" s="20">
        <f t="shared" si="0"/>
        <v>15439299.950000001</v>
      </c>
    </row>
    <row r="34" spans="1:14" s="15" customFormat="1" x14ac:dyDescent="0.2">
      <c r="A34" s="15" t="s">
        <v>29</v>
      </c>
      <c r="B34" s="19">
        <v>375961.09</v>
      </c>
      <c r="C34" s="20">
        <v>198877.12</v>
      </c>
      <c r="D34" s="20">
        <v>44934.190000000061</v>
      </c>
      <c r="E34" s="20">
        <v>104186.57</v>
      </c>
      <c r="F34" s="19">
        <v>124828.73</v>
      </c>
      <c r="G34" s="21">
        <v>93402.18</v>
      </c>
      <c r="H34" s="20">
        <v>112187.04</v>
      </c>
      <c r="I34" s="20">
        <v>112769.18</v>
      </c>
      <c r="J34" s="19">
        <v>102089.81</v>
      </c>
      <c r="K34" s="19">
        <v>101222.71</v>
      </c>
      <c r="L34" s="19">
        <v>71371.37</v>
      </c>
      <c r="M34" s="20">
        <v>91299.5</v>
      </c>
      <c r="N34" s="20">
        <f t="shared" si="0"/>
        <v>1533129.4899999998</v>
      </c>
    </row>
    <row r="35" spans="1:14" s="15" customFormat="1" x14ac:dyDescent="0.2">
      <c r="A35" s="15" t="s">
        <v>30</v>
      </c>
      <c r="B35" s="19">
        <v>695012.18</v>
      </c>
      <c r="C35" s="20">
        <v>367649.81</v>
      </c>
      <c r="D35" s="20">
        <v>83066.610000000102</v>
      </c>
      <c r="E35" s="20">
        <v>216098.8</v>
      </c>
      <c r="F35" s="19">
        <v>258913.79</v>
      </c>
      <c r="G35" s="21">
        <v>193730.33</v>
      </c>
      <c r="H35" s="20">
        <v>232693</v>
      </c>
      <c r="I35" s="20">
        <v>233900.44</v>
      </c>
      <c r="J35" s="19">
        <v>211749.8</v>
      </c>
      <c r="K35" s="19">
        <v>209951.31</v>
      </c>
      <c r="L35" s="19">
        <v>148035.07999999999</v>
      </c>
      <c r="M35" s="20">
        <v>189369.06</v>
      </c>
      <c r="N35" s="20">
        <f t="shared" si="0"/>
        <v>3040170.2100000004</v>
      </c>
    </row>
    <row r="36" spans="1:14" s="15" customFormat="1" x14ac:dyDescent="0.2">
      <c r="A36" s="15" t="s">
        <v>31</v>
      </c>
      <c r="B36" s="19">
        <v>562884.61</v>
      </c>
      <c r="C36" s="20">
        <v>297756.53000000003</v>
      </c>
      <c r="D36" s="20">
        <v>356453.47</v>
      </c>
      <c r="E36" s="20">
        <v>320003.87</v>
      </c>
      <c r="F36" s="19">
        <v>307584.78999999998</v>
      </c>
      <c r="G36" s="21">
        <v>230148.05</v>
      </c>
      <c r="H36" s="20">
        <v>276434.98</v>
      </c>
      <c r="I36" s="20">
        <v>277869.40000000002</v>
      </c>
      <c r="J36" s="19">
        <v>251554.85</v>
      </c>
      <c r="K36" s="19">
        <v>249418.27</v>
      </c>
      <c r="L36" s="19">
        <v>175862.94</v>
      </c>
      <c r="M36" s="20">
        <v>224966.94</v>
      </c>
      <c r="N36" s="20">
        <f t="shared" si="0"/>
        <v>3530938.6999999997</v>
      </c>
    </row>
    <row r="37" spans="1:14" s="15" customFormat="1" x14ac:dyDescent="0.2">
      <c r="A37" s="15" t="s">
        <v>32</v>
      </c>
      <c r="B37" s="19">
        <v>167220.66</v>
      </c>
      <c r="C37" s="20">
        <v>88456.93</v>
      </c>
      <c r="D37" s="20">
        <v>19985.910000000003</v>
      </c>
      <c r="E37" s="20">
        <v>60128.92</v>
      </c>
      <c r="F37" s="19">
        <v>72042.080000000002</v>
      </c>
      <c r="G37" s="21">
        <v>53904.95</v>
      </c>
      <c r="H37" s="20">
        <v>64746.21</v>
      </c>
      <c r="I37" s="20">
        <v>65082.18</v>
      </c>
      <c r="J37" s="19">
        <v>58918.82</v>
      </c>
      <c r="K37" s="19">
        <v>58418.400000000001</v>
      </c>
      <c r="L37" s="19">
        <v>41190.370000000003</v>
      </c>
      <c r="M37" s="20">
        <v>52691.44</v>
      </c>
      <c r="N37" s="20">
        <f t="shared" si="0"/>
        <v>802786.87000000011</v>
      </c>
    </row>
    <row r="38" spans="1:14" s="15" customFormat="1" x14ac:dyDescent="0.2">
      <c r="A38" s="15" t="s">
        <v>33</v>
      </c>
      <c r="B38" s="19">
        <v>1237728.8400000001</v>
      </c>
      <c r="C38" s="20">
        <v>654737.82999999996</v>
      </c>
      <c r="D38" s="20">
        <v>1263443.56</v>
      </c>
      <c r="E38" s="20">
        <v>907400.47</v>
      </c>
      <c r="F38" s="19">
        <v>794701.87</v>
      </c>
      <c r="G38" s="21">
        <v>594629.80000000005</v>
      </c>
      <c r="H38" s="20">
        <v>714220.6</v>
      </c>
      <c r="I38" s="20">
        <v>717926.67</v>
      </c>
      <c r="J38" s="19">
        <v>649938.19999999995</v>
      </c>
      <c r="K38" s="19">
        <v>644417.96</v>
      </c>
      <c r="L38" s="19">
        <v>454374.23</v>
      </c>
      <c r="M38" s="20">
        <v>581243.43999999994</v>
      </c>
      <c r="N38" s="20">
        <f t="shared" si="0"/>
        <v>9214763.4699999988</v>
      </c>
    </row>
    <row r="39" spans="1:14" s="15" customFormat="1" x14ac:dyDescent="0.2">
      <c r="A39" s="15" t="s">
        <v>34</v>
      </c>
      <c r="B39" s="19">
        <v>878849.21</v>
      </c>
      <c r="C39" s="20">
        <v>464896.52</v>
      </c>
      <c r="D39" s="20">
        <v>105038.46999999997</v>
      </c>
      <c r="E39" s="20">
        <v>236003.99</v>
      </c>
      <c r="F39" s="19">
        <v>282762.73</v>
      </c>
      <c r="G39" s="21">
        <v>211575.12</v>
      </c>
      <c r="H39" s="20">
        <v>254126.7</v>
      </c>
      <c r="I39" s="20">
        <v>255445.36</v>
      </c>
      <c r="J39" s="19">
        <v>231254.39</v>
      </c>
      <c r="K39" s="19">
        <v>229290.23999999999</v>
      </c>
      <c r="L39" s="19">
        <v>161670.81</v>
      </c>
      <c r="M39" s="20">
        <v>206812.12</v>
      </c>
      <c r="N39" s="20">
        <f t="shared" si="0"/>
        <v>3517725.6600000006</v>
      </c>
    </row>
    <row r="40" spans="1:14" s="15" customFormat="1" x14ac:dyDescent="0.2">
      <c r="A40" s="15" t="s">
        <v>35</v>
      </c>
      <c r="B40" s="19">
        <v>489104.57</v>
      </c>
      <c r="C40" s="20">
        <v>258728.13</v>
      </c>
      <c r="D40" s="20">
        <v>321594.98000000004</v>
      </c>
      <c r="E40" s="20">
        <v>229225.81</v>
      </c>
      <c r="F40" s="19">
        <v>205648.77</v>
      </c>
      <c r="G40" s="21">
        <v>153875.17000000001</v>
      </c>
      <c r="H40" s="20">
        <v>184822.25</v>
      </c>
      <c r="I40" s="20">
        <v>185781.29</v>
      </c>
      <c r="J40" s="19">
        <v>168187.59</v>
      </c>
      <c r="K40" s="19">
        <v>166759.09</v>
      </c>
      <c r="L40" s="19">
        <v>117580.57</v>
      </c>
      <c r="M40" s="20">
        <v>150411.12</v>
      </c>
      <c r="N40" s="20">
        <f t="shared" si="0"/>
        <v>2631719.34</v>
      </c>
    </row>
    <row r="41" spans="1:14" s="15" customFormat="1" x14ac:dyDescent="0.2">
      <c r="A41" s="15" t="s">
        <v>36</v>
      </c>
      <c r="B41" s="19">
        <v>838132.77</v>
      </c>
      <c r="C41" s="20">
        <v>443358.2</v>
      </c>
      <c r="D41" s="20">
        <v>383785.50000000012</v>
      </c>
      <c r="E41" s="20">
        <v>339514.35</v>
      </c>
      <c r="F41" s="19">
        <v>332419.98</v>
      </c>
      <c r="G41" s="21">
        <v>248730.79</v>
      </c>
      <c r="H41" s="20">
        <v>298755.05</v>
      </c>
      <c r="I41" s="20">
        <v>300305.28000000003</v>
      </c>
      <c r="J41" s="19">
        <v>271866.03000000003</v>
      </c>
      <c r="K41" s="19">
        <v>269556.94</v>
      </c>
      <c r="L41" s="19">
        <v>190062.56</v>
      </c>
      <c r="M41" s="20">
        <v>243131.34</v>
      </c>
      <c r="N41" s="20">
        <f t="shared" si="0"/>
        <v>4159618.79</v>
      </c>
    </row>
    <row r="42" spans="1:14" s="15" customFormat="1" x14ac:dyDescent="0.2">
      <c r="A42" s="15" t="s">
        <v>37</v>
      </c>
      <c r="B42" s="19">
        <v>1724930.78</v>
      </c>
      <c r="C42" s="20">
        <v>912459.5</v>
      </c>
      <c r="D42" s="20">
        <v>809888.58999999962</v>
      </c>
      <c r="E42" s="20">
        <v>728299.55</v>
      </c>
      <c r="F42" s="19">
        <v>714302.31</v>
      </c>
      <c r="G42" s="21">
        <v>534471.43000000005</v>
      </c>
      <c r="H42" s="20">
        <v>641963.29</v>
      </c>
      <c r="I42" s="20">
        <v>645294.42000000004</v>
      </c>
      <c r="J42" s="19">
        <v>584184.30000000005</v>
      </c>
      <c r="K42" s="19">
        <v>579222.54</v>
      </c>
      <c r="L42" s="19">
        <v>408405.44</v>
      </c>
      <c r="M42" s="20">
        <v>522439.36</v>
      </c>
      <c r="N42" s="20">
        <f t="shared" si="0"/>
        <v>8805861.5099999998</v>
      </c>
    </row>
    <row r="43" spans="1:14" s="15" customFormat="1" x14ac:dyDescent="0.2">
      <c r="A43" s="15" t="s">
        <v>38</v>
      </c>
      <c r="B43" s="19">
        <v>177579.46</v>
      </c>
      <c r="C43" s="20">
        <v>93936.56</v>
      </c>
      <c r="D43" s="20">
        <v>21223.979999999981</v>
      </c>
      <c r="E43" s="20">
        <v>38693.300000000003</v>
      </c>
      <c r="F43" s="19">
        <v>46359.49</v>
      </c>
      <c r="G43" s="21">
        <v>34688.14</v>
      </c>
      <c r="H43" s="20">
        <v>41664.559999999998</v>
      </c>
      <c r="I43" s="20">
        <v>41880.75</v>
      </c>
      <c r="J43" s="19">
        <v>37914.6</v>
      </c>
      <c r="K43" s="19">
        <v>37592.57</v>
      </c>
      <c r="L43" s="19">
        <v>26506.240000000002</v>
      </c>
      <c r="M43" s="20">
        <v>33907.24</v>
      </c>
      <c r="N43" s="20">
        <f t="shared" si="0"/>
        <v>631946.8899999999</v>
      </c>
    </row>
    <row r="44" spans="1:14" s="15" customFormat="1" x14ac:dyDescent="0.2">
      <c r="A44" s="15" t="s">
        <v>39</v>
      </c>
      <c r="B44" s="19">
        <v>1297260.24</v>
      </c>
      <c r="C44" s="20">
        <v>686228.95</v>
      </c>
      <c r="D44" s="20">
        <v>155046.20999999996</v>
      </c>
      <c r="E44" s="20">
        <v>285602.19</v>
      </c>
      <c r="F44" s="19">
        <v>342187.67</v>
      </c>
      <c r="G44" s="21">
        <v>256039.4</v>
      </c>
      <c r="H44" s="20">
        <v>307533.55</v>
      </c>
      <c r="I44" s="20">
        <v>309129.33</v>
      </c>
      <c r="J44" s="19">
        <v>279854.43</v>
      </c>
      <c r="K44" s="19">
        <v>277477.49</v>
      </c>
      <c r="L44" s="19">
        <v>195647.28</v>
      </c>
      <c r="M44" s="20">
        <v>250275.41</v>
      </c>
      <c r="N44" s="20">
        <f t="shared" si="0"/>
        <v>4642282.1500000004</v>
      </c>
    </row>
    <row r="45" spans="1:14" s="15" customFormat="1" x14ac:dyDescent="0.2">
      <c r="A45" s="15" t="s">
        <v>40</v>
      </c>
      <c r="B45" s="19" t="s">
        <v>62</v>
      </c>
      <c r="C45" s="20">
        <v>985603.15999999992</v>
      </c>
      <c r="D45" s="20">
        <v>77043.040000000037</v>
      </c>
      <c r="E45" s="20">
        <v>212758.52</v>
      </c>
      <c r="F45" s="19">
        <v>254911.7</v>
      </c>
      <c r="G45" s="21">
        <v>190735.8</v>
      </c>
      <c r="H45" s="20">
        <v>229096.21</v>
      </c>
      <c r="I45" s="20">
        <v>230284.99</v>
      </c>
      <c r="J45" s="19">
        <v>208476.74</v>
      </c>
      <c r="K45" s="19">
        <v>206706.04</v>
      </c>
      <c r="L45" s="19">
        <v>145746.87</v>
      </c>
      <c r="M45" s="20">
        <v>186441.94</v>
      </c>
      <c r="N45" s="20">
        <f t="shared" si="0"/>
        <v>2927805.0100000002</v>
      </c>
    </row>
    <row r="46" spans="1:14" s="15" customFormat="1" x14ac:dyDescent="0.2">
      <c r="A46" s="15" t="s">
        <v>41</v>
      </c>
      <c r="B46" s="19">
        <v>1216588.43</v>
      </c>
      <c r="C46" s="20">
        <v>643554.91</v>
      </c>
      <c r="D46" s="20">
        <v>145404.4600000002</v>
      </c>
      <c r="E46" s="20">
        <v>363306.52</v>
      </c>
      <c r="F46" s="19">
        <v>435287.31</v>
      </c>
      <c r="G46" s="21">
        <v>325700.51</v>
      </c>
      <c r="H46" s="20">
        <v>391204.77</v>
      </c>
      <c r="I46" s="20">
        <v>393234.73</v>
      </c>
      <c r="J46" s="19">
        <v>355994.95</v>
      </c>
      <c r="K46" s="19">
        <v>352971.31</v>
      </c>
      <c r="L46" s="19">
        <v>248877.4</v>
      </c>
      <c r="M46" s="20">
        <v>318368.31</v>
      </c>
      <c r="N46" s="20">
        <f t="shared" si="0"/>
        <v>5190493.6100000003</v>
      </c>
    </row>
    <row r="47" spans="1:14" s="15" customFormat="1" x14ac:dyDescent="0.2">
      <c r="A47" s="15" t="s">
        <v>42</v>
      </c>
      <c r="B47" s="19">
        <v>504156.55</v>
      </c>
      <c r="C47" s="20">
        <v>266690.37</v>
      </c>
      <c r="D47" s="20">
        <v>477502.5500000001</v>
      </c>
      <c r="E47" s="20">
        <v>311062.73</v>
      </c>
      <c r="F47" s="19">
        <v>263293.65999999997</v>
      </c>
      <c r="G47" s="21">
        <v>197007.53</v>
      </c>
      <c r="H47" s="20">
        <v>236629.31</v>
      </c>
      <c r="I47" s="20">
        <v>237857.17</v>
      </c>
      <c r="J47" s="19">
        <v>215331.83</v>
      </c>
      <c r="K47" s="19">
        <v>213502.91</v>
      </c>
      <c r="L47" s="19">
        <v>150539.29</v>
      </c>
      <c r="M47" s="20">
        <v>192572.48</v>
      </c>
      <c r="N47" s="20">
        <f t="shared" si="0"/>
        <v>3266146.38</v>
      </c>
    </row>
    <row r="48" spans="1:14" s="15" customFormat="1" x14ac:dyDescent="0.2">
      <c r="A48" s="15" t="s">
        <v>43</v>
      </c>
      <c r="B48" s="19">
        <v>321461.09999999998</v>
      </c>
      <c r="C48" s="20">
        <v>170047.54</v>
      </c>
      <c r="D48" s="20">
        <v>273342.25999999995</v>
      </c>
      <c r="E48" s="20">
        <v>167062.09999999998</v>
      </c>
      <c r="F48" s="19">
        <v>138566.85</v>
      </c>
      <c r="G48" s="21">
        <v>103681.62</v>
      </c>
      <c r="H48" s="20">
        <v>124533.87</v>
      </c>
      <c r="I48" s="20">
        <v>125180.08</v>
      </c>
      <c r="J48" s="19">
        <v>113325.38</v>
      </c>
      <c r="K48" s="19">
        <v>112362.85</v>
      </c>
      <c r="L48" s="19">
        <v>79226.2</v>
      </c>
      <c r="M48" s="20">
        <v>101347.53</v>
      </c>
      <c r="N48" s="20">
        <f t="shared" si="0"/>
        <v>1830137.38</v>
      </c>
    </row>
    <row r="49" spans="1:14" s="15" customFormat="1" x14ac:dyDescent="0.2">
      <c r="A49" s="15" t="s">
        <v>44</v>
      </c>
      <c r="B49" s="19">
        <v>203370.76</v>
      </c>
      <c r="C49" s="20">
        <v>107579.73</v>
      </c>
      <c r="D49" s="20">
        <v>24306.510000000009</v>
      </c>
      <c r="E49" s="20">
        <v>61371.18</v>
      </c>
      <c r="F49" s="19">
        <v>73530.460000000006</v>
      </c>
      <c r="G49" s="21">
        <v>55018.63</v>
      </c>
      <c r="H49" s="20">
        <v>66083.87</v>
      </c>
      <c r="I49" s="20">
        <v>66426.77</v>
      </c>
      <c r="J49" s="19">
        <v>60136.08</v>
      </c>
      <c r="K49" s="19">
        <v>59625.32</v>
      </c>
      <c r="L49" s="19">
        <v>42041.36</v>
      </c>
      <c r="M49" s="20">
        <v>53780.04</v>
      </c>
      <c r="N49" s="20">
        <f t="shared" si="0"/>
        <v>873270.71</v>
      </c>
    </row>
    <row r="50" spans="1:14" s="15" customFormat="1" x14ac:dyDescent="0.2">
      <c r="A50" s="15" t="s">
        <v>45</v>
      </c>
      <c r="B50" s="19">
        <v>1366389.39</v>
      </c>
      <c r="C50" s="20">
        <v>722797.11</v>
      </c>
      <c r="D50" s="20">
        <v>163308.39999999991</v>
      </c>
      <c r="E50" s="20">
        <v>380549.53</v>
      </c>
      <c r="F50" s="19">
        <v>455946.63</v>
      </c>
      <c r="G50" s="21">
        <v>341158.69</v>
      </c>
      <c r="H50" s="20">
        <v>409771.87</v>
      </c>
      <c r="I50" s="20">
        <v>411898.17</v>
      </c>
      <c r="J50" s="19">
        <v>372890.94</v>
      </c>
      <c r="K50" s="19">
        <v>369723.8</v>
      </c>
      <c r="L50" s="19">
        <v>260689.46</v>
      </c>
      <c r="M50" s="20">
        <v>333478.5</v>
      </c>
      <c r="N50" s="20">
        <f t="shared" si="0"/>
        <v>5588602.4900000002</v>
      </c>
    </row>
    <row r="51" spans="1:14" s="15" customFormat="1" x14ac:dyDescent="0.2">
      <c r="A51" s="15" t="s">
        <v>46</v>
      </c>
      <c r="B51" s="19">
        <v>325393.21999999997</v>
      </c>
      <c r="C51" s="20">
        <v>172127.57</v>
      </c>
      <c r="D51" s="20">
        <v>38890.409999999974</v>
      </c>
      <c r="E51" s="20">
        <v>93810.54</v>
      </c>
      <c r="F51" s="19">
        <v>112396.93</v>
      </c>
      <c r="G51" s="21">
        <v>84100.17</v>
      </c>
      <c r="H51" s="20">
        <v>101014.24</v>
      </c>
      <c r="I51" s="20">
        <v>101538.4</v>
      </c>
      <c r="J51" s="19">
        <v>91922.6</v>
      </c>
      <c r="K51" s="19">
        <v>91141.85</v>
      </c>
      <c r="L51" s="19">
        <v>64263.43</v>
      </c>
      <c r="M51" s="20">
        <v>82206.899999999994</v>
      </c>
      <c r="N51" s="20">
        <f t="shared" si="0"/>
        <v>1358806.26</v>
      </c>
    </row>
    <row r="52" spans="1:14" s="15" customFormat="1" x14ac:dyDescent="0.2">
      <c r="A52" s="15" t="s">
        <v>47</v>
      </c>
      <c r="B52" s="19">
        <v>289877.33</v>
      </c>
      <c r="C52" s="20">
        <v>153340.25</v>
      </c>
      <c r="D52" s="20">
        <v>34645.619999999995</v>
      </c>
      <c r="E52" s="20">
        <v>93269.18</v>
      </c>
      <c r="F52" s="19">
        <v>111748.31</v>
      </c>
      <c r="G52" s="21">
        <v>83614.850000000006</v>
      </c>
      <c r="H52" s="20">
        <v>100431.31</v>
      </c>
      <c r="I52" s="20">
        <v>100952.44</v>
      </c>
      <c r="J52" s="19">
        <v>91392.13</v>
      </c>
      <c r="K52" s="19">
        <v>90615.89</v>
      </c>
      <c r="L52" s="19">
        <v>63892.58</v>
      </c>
      <c r="M52" s="20">
        <v>81732.5</v>
      </c>
      <c r="N52" s="20">
        <f t="shared" si="0"/>
        <v>1295512.3899999999</v>
      </c>
    </row>
    <row r="53" spans="1:14" s="15" customFormat="1" x14ac:dyDescent="0.2">
      <c r="A53" s="15" t="s">
        <v>48</v>
      </c>
      <c r="B53" s="19">
        <v>509737.61</v>
      </c>
      <c r="C53" s="20">
        <v>269642.65999999997</v>
      </c>
      <c r="D53" s="20">
        <v>60922.930000000051</v>
      </c>
      <c r="E53" s="20">
        <v>159145.71</v>
      </c>
      <c r="F53" s="19">
        <v>190676.76</v>
      </c>
      <c r="G53" s="21">
        <v>142672.47</v>
      </c>
      <c r="H53" s="20">
        <v>171366.49</v>
      </c>
      <c r="I53" s="20">
        <v>172255.7</v>
      </c>
      <c r="J53" s="19">
        <v>155942.89000000001</v>
      </c>
      <c r="K53" s="19">
        <v>154618.39000000001</v>
      </c>
      <c r="L53" s="19">
        <v>109020.26</v>
      </c>
      <c r="M53" s="20">
        <v>139460.62</v>
      </c>
      <c r="N53" s="20">
        <f t="shared" si="0"/>
        <v>2235462.4899999998</v>
      </c>
    </row>
    <row r="54" spans="1:14" s="15" customFormat="1" x14ac:dyDescent="0.2">
      <c r="A54" s="15" t="s">
        <v>49</v>
      </c>
      <c r="B54" s="19">
        <v>802490.04</v>
      </c>
      <c r="C54" s="20">
        <v>424503.8</v>
      </c>
      <c r="D54" s="20">
        <v>738847.22999999986</v>
      </c>
      <c r="E54" s="20">
        <v>529210.02</v>
      </c>
      <c r="F54" s="19">
        <v>465487.98</v>
      </c>
      <c r="G54" s="21">
        <v>348297.94</v>
      </c>
      <c r="H54" s="20">
        <v>418346.95</v>
      </c>
      <c r="I54" s="20">
        <v>420517.75</v>
      </c>
      <c r="J54" s="19">
        <v>380694.24</v>
      </c>
      <c r="K54" s="19">
        <v>377460.82</v>
      </c>
      <c r="L54" s="19">
        <v>266144.77</v>
      </c>
      <c r="M54" s="20">
        <v>340457.03</v>
      </c>
      <c r="N54" s="20">
        <f t="shared" si="0"/>
        <v>5512458.5700000012</v>
      </c>
    </row>
    <row r="55" spans="1:14" s="15" customFormat="1" x14ac:dyDescent="0.2">
      <c r="A55" s="15" t="s">
        <v>50</v>
      </c>
      <c r="B55" s="19">
        <v>828492.75</v>
      </c>
      <c r="C55" s="20">
        <v>438258.79</v>
      </c>
      <c r="D55" s="20">
        <v>99019.959999999963</v>
      </c>
      <c r="E55" s="20">
        <v>226346.29</v>
      </c>
      <c r="F55" s="19">
        <v>271191.58</v>
      </c>
      <c r="G55" s="21">
        <v>202917.09</v>
      </c>
      <c r="H55" s="20">
        <v>243727.39</v>
      </c>
      <c r="I55" s="20">
        <v>244992.08</v>
      </c>
      <c r="J55" s="19">
        <v>221791.05</v>
      </c>
      <c r="K55" s="19">
        <v>219907.28</v>
      </c>
      <c r="L55" s="19">
        <v>155054.96</v>
      </c>
      <c r="M55" s="20">
        <v>198349.01</v>
      </c>
      <c r="N55" s="20">
        <f t="shared" si="0"/>
        <v>3350048.2299999995</v>
      </c>
    </row>
    <row r="56" spans="1:14" s="15" customFormat="1" x14ac:dyDescent="0.2">
      <c r="A56" s="15" t="s">
        <v>51</v>
      </c>
      <c r="B56" s="19">
        <v>491641.42</v>
      </c>
      <c r="C56" s="20">
        <v>260070.08</v>
      </c>
      <c r="D56" s="20">
        <v>245436.66999999998</v>
      </c>
      <c r="E56" s="20">
        <v>215207.41999999998</v>
      </c>
      <c r="F56" s="19">
        <v>208900.6</v>
      </c>
      <c r="G56" s="21">
        <v>156308.32999999999</v>
      </c>
      <c r="H56" s="20">
        <v>187744.76</v>
      </c>
      <c r="I56" s="20">
        <v>188718.96</v>
      </c>
      <c r="J56" s="19">
        <v>170847.06</v>
      </c>
      <c r="K56" s="19">
        <v>169395.98</v>
      </c>
      <c r="L56" s="19">
        <v>119439.82</v>
      </c>
      <c r="M56" s="20">
        <v>152789.5</v>
      </c>
      <c r="N56" s="20">
        <f t="shared" si="0"/>
        <v>2566500.5999999996</v>
      </c>
    </row>
    <row r="57" spans="1:14" s="15" customFormat="1" x14ac:dyDescent="0.2">
      <c r="A57" s="15" t="s">
        <v>52</v>
      </c>
      <c r="B57" s="19">
        <v>802278.64</v>
      </c>
      <c r="C57" s="20">
        <v>424391.97</v>
      </c>
      <c r="D57" s="20">
        <v>95886.89000000013</v>
      </c>
      <c r="E57" s="20">
        <v>226976.31</v>
      </c>
      <c r="F57" s="19">
        <v>271946.42</v>
      </c>
      <c r="G57" s="21">
        <v>203481.9</v>
      </c>
      <c r="H57" s="20">
        <v>244405.79</v>
      </c>
      <c r="I57" s="20">
        <v>245674</v>
      </c>
      <c r="J57" s="19">
        <v>222408.4</v>
      </c>
      <c r="K57" s="19">
        <v>220519.37</v>
      </c>
      <c r="L57" s="19">
        <v>155486.54</v>
      </c>
      <c r="M57" s="20">
        <v>198901.1</v>
      </c>
      <c r="N57" s="20">
        <f t="shared" si="0"/>
        <v>3312357.33</v>
      </c>
    </row>
    <row r="58" spans="1:14" s="15" customFormat="1" x14ac:dyDescent="0.2">
      <c r="A58" s="15" t="s">
        <v>53</v>
      </c>
      <c r="B58" s="19" t="s">
        <v>62</v>
      </c>
      <c r="C58" s="20">
        <v>1121102.5900000001</v>
      </c>
      <c r="D58" s="20">
        <v>87634.809999999823</v>
      </c>
      <c r="E58" s="20">
        <v>211153.35</v>
      </c>
      <c r="F58" s="19">
        <v>252988.5</v>
      </c>
      <c r="G58" s="21">
        <v>189296.78</v>
      </c>
      <c r="H58" s="20">
        <v>227367.78</v>
      </c>
      <c r="I58" s="20">
        <v>228547.59</v>
      </c>
      <c r="J58" s="19">
        <v>206903.87</v>
      </c>
      <c r="K58" s="19">
        <v>205146.54</v>
      </c>
      <c r="L58" s="19">
        <v>144647.26999999999</v>
      </c>
      <c r="M58" s="20">
        <v>185035.31</v>
      </c>
      <c r="N58" s="20">
        <f t="shared" si="0"/>
        <v>3059824.39</v>
      </c>
    </row>
    <row r="59" spans="1:14" s="15" customFormat="1" x14ac:dyDescent="0.2">
      <c r="A59" s="15" t="s">
        <v>54</v>
      </c>
      <c r="B59" s="19" t="s">
        <v>62</v>
      </c>
      <c r="C59" s="19" t="s">
        <v>62</v>
      </c>
      <c r="D59" s="19" t="s">
        <v>62</v>
      </c>
      <c r="E59" s="20">
        <v>165826.69999999998</v>
      </c>
      <c r="F59" s="19">
        <v>32414.12</v>
      </c>
      <c r="G59" s="21">
        <v>24253.63</v>
      </c>
      <c r="H59" s="20">
        <v>29131.47</v>
      </c>
      <c r="I59" s="20">
        <v>29282.63</v>
      </c>
      <c r="J59" s="19">
        <v>26509.53</v>
      </c>
      <c r="K59" s="19">
        <v>26284.37</v>
      </c>
      <c r="L59" s="19">
        <v>18532.91</v>
      </c>
      <c r="M59" s="20">
        <v>23707.63</v>
      </c>
      <c r="N59" s="20">
        <f t="shared" si="0"/>
        <v>375942.98999999993</v>
      </c>
    </row>
    <row r="60" spans="1:14" s="15" customFormat="1" x14ac:dyDescent="0.2">
      <c r="A60" s="15" t="s">
        <v>55</v>
      </c>
      <c r="B60" s="19">
        <v>579374.13</v>
      </c>
      <c r="C60" s="20">
        <v>306479.21999999997</v>
      </c>
      <c r="D60" s="20">
        <v>69245.75</v>
      </c>
      <c r="E60" s="20">
        <v>132554.79999999999</v>
      </c>
      <c r="F60" s="19">
        <v>158817.48000000001</v>
      </c>
      <c r="G60" s="21">
        <v>118834</v>
      </c>
      <c r="H60" s="20">
        <v>142733.67000000001</v>
      </c>
      <c r="I60" s="20">
        <v>143474.31</v>
      </c>
      <c r="J60" s="19">
        <v>129887.13</v>
      </c>
      <c r="K60" s="19">
        <v>128783.93</v>
      </c>
      <c r="L60" s="19">
        <v>90804.58</v>
      </c>
      <c r="M60" s="20">
        <v>116158.8</v>
      </c>
      <c r="N60" s="20">
        <f t="shared" si="0"/>
        <v>2117147.7999999998</v>
      </c>
    </row>
    <row r="61" spans="1:14" s="15" customFormat="1" x14ac:dyDescent="0.2">
      <c r="A61" s="15" t="s">
        <v>56</v>
      </c>
      <c r="B61" s="19">
        <v>234489.45</v>
      </c>
      <c r="C61" s="20">
        <v>124040.99</v>
      </c>
      <c r="D61" s="20">
        <v>28025.759999999951</v>
      </c>
      <c r="E61" s="20">
        <v>74710.25</v>
      </c>
      <c r="F61" s="19">
        <v>89512.36</v>
      </c>
      <c r="G61" s="21">
        <v>66976.960000000006</v>
      </c>
      <c r="H61" s="20">
        <v>80447.240000000005</v>
      </c>
      <c r="I61" s="20">
        <v>80864.679999999993</v>
      </c>
      <c r="J61" s="19">
        <v>73206.7</v>
      </c>
      <c r="K61" s="19">
        <v>72584.92</v>
      </c>
      <c r="L61" s="19">
        <v>51179.08</v>
      </c>
      <c r="M61" s="20">
        <v>65469.17</v>
      </c>
      <c r="N61" s="20">
        <f t="shared" si="0"/>
        <v>1041507.5599999999</v>
      </c>
    </row>
    <row r="62" spans="1:14" s="15" customFormat="1" x14ac:dyDescent="0.2">
      <c r="A62" s="15" t="s">
        <v>57</v>
      </c>
      <c r="B62" s="19">
        <v>308607.73</v>
      </c>
      <c r="C62" s="20">
        <v>163248.32000000001</v>
      </c>
      <c r="D62" s="20">
        <v>36884.25</v>
      </c>
      <c r="E62" s="20">
        <v>106041.43</v>
      </c>
      <c r="F62" s="19">
        <v>127051.09</v>
      </c>
      <c r="G62" s="21">
        <v>95065.04</v>
      </c>
      <c r="H62" s="20">
        <v>114184.33</v>
      </c>
      <c r="I62" s="20">
        <v>114776.83</v>
      </c>
      <c r="J62" s="19">
        <v>103907.34</v>
      </c>
      <c r="K62" s="19">
        <v>103024.8</v>
      </c>
      <c r="L62" s="19">
        <v>72642.009999999995</v>
      </c>
      <c r="M62" s="20">
        <v>92924.93</v>
      </c>
      <c r="N62" s="20">
        <f t="shared" si="0"/>
        <v>1438358.1</v>
      </c>
    </row>
    <row r="63" spans="1:14" s="15" customFormat="1" x14ac:dyDescent="0.2">
      <c r="A63" s="15" t="s">
        <v>58</v>
      </c>
      <c r="B63" s="19">
        <v>604911.75</v>
      </c>
      <c r="C63" s="20">
        <v>319988.19</v>
      </c>
      <c r="D63" s="20">
        <v>72297.960000000079</v>
      </c>
      <c r="E63" s="20">
        <v>187802.41</v>
      </c>
      <c r="F63" s="19">
        <v>225011.12</v>
      </c>
      <c r="G63" s="21">
        <v>168362.91</v>
      </c>
      <c r="H63" s="20">
        <v>202223.73</v>
      </c>
      <c r="I63" s="20">
        <v>203273.07</v>
      </c>
      <c r="J63" s="19">
        <v>184022.87</v>
      </c>
      <c r="K63" s="19">
        <v>182459.88</v>
      </c>
      <c r="L63" s="19">
        <v>128651.08</v>
      </c>
      <c r="M63" s="20">
        <v>164572.71</v>
      </c>
      <c r="N63" s="20">
        <f t="shared" si="0"/>
        <v>2643577.6800000002</v>
      </c>
    </row>
    <row r="64" spans="1:14" s="15" customFormat="1" x14ac:dyDescent="0.2">
      <c r="A64" s="15" t="s">
        <v>59</v>
      </c>
      <c r="B64" s="19">
        <v>814328.67</v>
      </c>
      <c r="C64" s="20">
        <v>430766.23</v>
      </c>
      <c r="D64" s="20">
        <v>97327.100000000093</v>
      </c>
      <c r="E64" s="20">
        <v>241426.13</v>
      </c>
      <c r="F64" s="19">
        <v>289259.14</v>
      </c>
      <c r="G64" s="21">
        <v>216436.01</v>
      </c>
      <c r="H64" s="20">
        <v>259965.21</v>
      </c>
      <c r="I64" s="20">
        <v>261314.16</v>
      </c>
      <c r="J64" s="19">
        <v>236567.41</v>
      </c>
      <c r="K64" s="19">
        <v>234558.13</v>
      </c>
      <c r="L64" s="19">
        <v>165385.17000000001</v>
      </c>
      <c r="M64" s="20">
        <v>211563.59</v>
      </c>
      <c r="N64" s="20">
        <f t="shared" si="0"/>
        <v>3458896.95</v>
      </c>
    </row>
    <row r="65" spans="1:14" s="15" customFormat="1" x14ac:dyDescent="0.2">
      <c r="A65" s="15" t="s">
        <v>60</v>
      </c>
      <c r="B65" s="19">
        <v>1864372.93</v>
      </c>
      <c r="C65" s="20">
        <v>986222.07</v>
      </c>
      <c r="D65" s="20">
        <v>1446782.6300000001</v>
      </c>
      <c r="E65" s="20">
        <v>1089776.08</v>
      </c>
      <c r="F65" s="19">
        <v>984777.89</v>
      </c>
      <c r="G65" s="21">
        <v>736852.78</v>
      </c>
      <c r="H65" s="20">
        <v>885047.19</v>
      </c>
      <c r="I65" s="20">
        <v>889639.68</v>
      </c>
      <c r="J65" s="19">
        <v>805389.78</v>
      </c>
      <c r="K65" s="19">
        <v>798549.22</v>
      </c>
      <c r="L65" s="19">
        <v>563051.02</v>
      </c>
      <c r="M65" s="20">
        <v>720264.68</v>
      </c>
      <c r="N65" s="20">
        <f t="shared" si="0"/>
        <v>11770725.949999999</v>
      </c>
    </row>
    <row r="66" spans="1:14" s="15" customFormat="1" x14ac:dyDescent="0.2">
      <c r="A66" s="15" t="s">
        <v>61</v>
      </c>
      <c r="B66" s="19">
        <v>750273.23</v>
      </c>
      <c r="C66" s="20">
        <v>396882.00999999995</v>
      </c>
      <c r="D66" s="20">
        <v>89671.260000000009</v>
      </c>
      <c r="E66" s="20">
        <v>237610.19</v>
      </c>
      <c r="F66" s="19">
        <v>284687.14</v>
      </c>
      <c r="G66" s="21">
        <v>213015.09999999998</v>
      </c>
      <c r="H66" s="20">
        <v>255856.19</v>
      </c>
      <c r="I66" s="20">
        <v>257183.84999999998</v>
      </c>
      <c r="J66" s="22">
        <v>232828.25</v>
      </c>
      <c r="K66" s="19">
        <v>230850.73</v>
      </c>
      <c r="L66" s="22">
        <v>162771.12</v>
      </c>
      <c r="M66" s="20">
        <v>208219.64</v>
      </c>
      <c r="N66" s="20">
        <f t="shared" si="0"/>
        <v>3319848.7100000004</v>
      </c>
    </row>
  </sheetData>
  <pageMargins left="0" right="0" top="0" bottom="0" header="0" footer="0"/>
  <pageSetup paperSize="5" scale="56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6"/>
  <sheetViews>
    <sheetView zoomScale="75" zoomScaleNormal="75" workbookViewId="0">
      <pane xSplit="1" ySplit="4" topLeftCell="B16" activePane="bottomRight" state="frozen"/>
      <selection pane="topRight" activeCell="B1" sqref="B1"/>
      <selection pane="bottomLeft" activeCell="A6" sqref="A6"/>
      <selection pane="bottomRight" activeCell="I31" sqref="I31"/>
    </sheetView>
  </sheetViews>
  <sheetFormatPr defaultColWidth="9.140625" defaultRowHeight="15" x14ac:dyDescent="0.2"/>
  <cols>
    <col min="1" max="1" width="19.28515625" style="2" customWidth="1"/>
    <col min="2" max="2" width="18.28515625" style="2" customWidth="1"/>
    <col min="3" max="6" width="15.42578125" style="2" bestFit="1" customWidth="1"/>
    <col min="7" max="7" width="15.7109375" style="2" bestFit="1" customWidth="1"/>
    <col min="8" max="8" width="17.7109375" style="2" bestFit="1" customWidth="1"/>
    <col min="9" max="11" width="18.28515625" style="2" customWidth="1"/>
    <col min="12" max="12" width="16.7109375" style="2" customWidth="1"/>
    <col min="13" max="13" width="18.28515625" style="2" customWidth="1"/>
    <col min="14" max="14" width="25.7109375" style="2" customWidth="1"/>
    <col min="15" max="16384" width="9.140625" style="2"/>
  </cols>
  <sheetData>
    <row r="1" spans="1:14" s="9" customFormat="1" ht="22.5" customHeight="1" x14ac:dyDescent="0.4">
      <c r="A1" s="8" t="s">
        <v>70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4" customFormat="1" ht="15.75" x14ac:dyDescent="0.25">
      <c r="A2" s="7" t="s">
        <v>73</v>
      </c>
      <c r="B2" s="1"/>
      <c r="C2" s="1"/>
    </row>
    <row r="3" spans="1:14" s="4" customFormat="1" ht="15.75" x14ac:dyDescent="0.25">
      <c r="A3" s="7" t="s">
        <v>64</v>
      </c>
      <c r="B3" s="1"/>
      <c r="C3" s="1"/>
      <c r="E3" s="6"/>
    </row>
    <row r="4" spans="1:14" s="14" customFormat="1" ht="45" x14ac:dyDescent="0.2">
      <c r="A4" s="10" t="s">
        <v>138</v>
      </c>
      <c r="B4" s="24" t="s">
        <v>139</v>
      </c>
      <c r="C4" s="24" t="s">
        <v>140</v>
      </c>
      <c r="D4" s="24" t="s">
        <v>141</v>
      </c>
      <c r="E4" s="24" t="s">
        <v>142</v>
      </c>
      <c r="F4" s="24" t="s">
        <v>143</v>
      </c>
      <c r="G4" s="24" t="s">
        <v>144</v>
      </c>
      <c r="H4" s="24" t="s">
        <v>145</v>
      </c>
      <c r="I4" s="25" t="s">
        <v>146</v>
      </c>
      <c r="J4" s="25" t="s">
        <v>147</v>
      </c>
      <c r="K4" s="25" t="s">
        <v>148</v>
      </c>
      <c r="L4" s="25" t="s">
        <v>149</v>
      </c>
      <c r="M4" s="25" t="s">
        <v>150</v>
      </c>
      <c r="N4" s="13" t="s">
        <v>67</v>
      </c>
    </row>
    <row r="5" spans="1:14" s="15" customFormat="1" x14ac:dyDescent="0.2">
      <c r="A5" s="15" t="s">
        <v>0</v>
      </c>
      <c r="B5" s="19">
        <v>593804.76</v>
      </c>
      <c r="C5" s="20">
        <v>631352.6</v>
      </c>
      <c r="D5" s="20">
        <v>446081.56</v>
      </c>
      <c r="E5" s="20">
        <v>555274.71</v>
      </c>
      <c r="F5" s="19">
        <v>1748719.6500000004</v>
      </c>
      <c r="G5" s="21">
        <v>546834.69999999995</v>
      </c>
      <c r="H5" s="20">
        <v>980717.46</v>
      </c>
      <c r="I5" s="20">
        <v>914058.4</v>
      </c>
      <c r="J5" s="19">
        <v>726923.79</v>
      </c>
      <c r="K5" s="19">
        <v>841616.82</v>
      </c>
      <c r="L5" s="19">
        <v>679703.66</v>
      </c>
      <c r="M5" s="20">
        <v>800830.17</v>
      </c>
      <c r="N5" s="20">
        <f t="shared" ref="N5:N66" si="0">SUM(B5:M5)</f>
        <v>9465918.2800000012</v>
      </c>
    </row>
    <row r="6" spans="1:14" s="15" customFormat="1" x14ac:dyDescent="0.2">
      <c r="A6" s="15" t="s">
        <v>1</v>
      </c>
      <c r="B6" s="19">
        <v>187517.29</v>
      </c>
      <c r="C6" s="20">
        <v>199374.55</v>
      </c>
      <c r="D6" s="20">
        <v>140867.85999999999</v>
      </c>
      <c r="E6" s="20">
        <v>175349.91</v>
      </c>
      <c r="F6" s="19">
        <v>228404.41999999993</v>
      </c>
      <c r="G6" s="21">
        <v>113805.01</v>
      </c>
      <c r="H6" s="20">
        <v>204102.93</v>
      </c>
      <c r="I6" s="20">
        <v>190230.12</v>
      </c>
      <c r="J6" s="19">
        <v>151284.42000000001</v>
      </c>
      <c r="K6" s="19">
        <v>175153.87</v>
      </c>
      <c r="L6" s="19">
        <v>141457.16</v>
      </c>
      <c r="M6" s="20">
        <v>166665.51999999999</v>
      </c>
      <c r="N6" s="20">
        <f t="shared" si="0"/>
        <v>2074213.0599999998</v>
      </c>
    </row>
    <row r="7" spans="1:14" s="15" customFormat="1" x14ac:dyDescent="0.2">
      <c r="A7" s="15" t="s">
        <v>2</v>
      </c>
      <c r="B7" s="19">
        <v>609512.81999999995</v>
      </c>
      <c r="C7" s="20">
        <v>648054</v>
      </c>
      <c r="D7" s="20">
        <v>457881.87</v>
      </c>
      <c r="E7" s="20">
        <v>569963.53</v>
      </c>
      <c r="F7" s="19">
        <v>2262838.5100000002</v>
      </c>
      <c r="G7" s="21">
        <v>450630.76</v>
      </c>
      <c r="H7" s="20">
        <v>808181.08</v>
      </c>
      <c r="I7" s="20">
        <v>753249.27</v>
      </c>
      <c r="J7" s="19">
        <v>599037.01</v>
      </c>
      <c r="K7" s="19">
        <v>693552.24</v>
      </c>
      <c r="L7" s="19">
        <v>560124.25</v>
      </c>
      <c r="M7" s="20">
        <v>659941.14</v>
      </c>
      <c r="N7" s="20">
        <f t="shared" si="0"/>
        <v>9072966.4800000004</v>
      </c>
    </row>
    <row r="8" spans="1:14" s="15" customFormat="1" x14ac:dyDescent="0.2">
      <c r="A8" s="15" t="s">
        <v>3</v>
      </c>
      <c r="B8" s="19">
        <v>195552.71</v>
      </c>
      <c r="C8" s="20">
        <v>207918.05000000002</v>
      </c>
      <c r="D8" s="20">
        <v>146904.28</v>
      </c>
      <c r="E8" s="20">
        <v>182863.94</v>
      </c>
      <c r="F8" s="19">
        <v>34623.72</v>
      </c>
      <c r="G8" s="21">
        <v>135573.14000000001</v>
      </c>
      <c r="H8" s="20">
        <v>243142.85</v>
      </c>
      <c r="I8" s="20">
        <v>226616.51</v>
      </c>
      <c r="J8" s="19">
        <v>180221.45</v>
      </c>
      <c r="K8" s="19">
        <v>208656.54</v>
      </c>
      <c r="L8" s="19">
        <v>168514.47</v>
      </c>
      <c r="M8" s="20">
        <v>198544.58</v>
      </c>
      <c r="N8" s="20">
        <f t="shared" si="0"/>
        <v>2129132.2399999998</v>
      </c>
    </row>
    <row r="9" spans="1:14" s="15" customFormat="1" x14ac:dyDescent="0.2">
      <c r="A9" s="15" t="s">
        <v>4</v>
      </c>
      <c r="B9" s="19">
        <v>281801.96000000002</v>
      </c>
      <c r="C9" s="20">
        <v>299621.11000000004</v>
      </c>
      <c r="D9" s="20">
        <v>211696.95</v>
      </c>
      <c r="E9" s="20">
        <v>263516.75</v>
      </c>
      <c r="F9" s="19">
        <v>43818.559999999998</v>
      </c>
      <c r="G9" s="21">
        <v>145222.04999999999</v>
      </c>
      <c r="H9" s="20">
        <v>260447.62</v>
      </c>
      <c r="I9" s="20">
        <v>242745.08</v>
      </c>
      <c r="J9" s="19">
        <v>193048.03</v>
      </c>
      <c r="K9" s="19">
        <v>223506.88</v>
      </c>
      <c r="L9" s="19">
        <v>180507.85</v>
      </c>
      <c r="M9" s="20">
        <v>212675.23</v>
      </c>
      <c r="N9" s="20">
        <f t="shared" si="0"/>
        <v>2558608.0700000003</v>
      </c>
    </row>
    <row r="10" spans="1:14" s="15" customFormat="1" x14ac:dyDescent="0.2">
      <c r="A10" s="15" t="s">
        <v>5</v>
      </c>
      <c r="B10" s="19">
        <v>141027.95000000001</v>
      </c>
      <c r="C10" s="20">
        <v>149945.55000000002</v>
      </c>
      <c r="D10" s="20">
        <v>105943.86</v>
      </c>
      <c r="E10" s="20">
        <v>131877.10999999999</v>
      </c>
      <c r="F10" s="19">
        <v>21810.82999999998</v>
      </c>
      <c r="G10" s="21">
        <v>71700.990000000005</v>
      </c>
      <c r="H10" s="20">
        <v>128591.72</v>
      </c>
      <c r="I10" s="20">
        <v>119851.38</v>
      </c>
      <c r="J10" s="19">
        <v>95314.28</v>
      </c>
      <c r="K10" s="19">
        <v>110352.84</v>
      </c>
      <c r="L10" s="19">
        <v>89122.77</v>
      </c>
      <c r="M10" s="20">
        <v>105004.89</v>
      </c>
      <c r="N10" s="20">
        <f t="shared" si="0"/>
        <v>1270544.17</v>
      </c>
    </row>
    <row r="11" spans="1:14" s="15" customFormat="1" x14ac:dyDescent="0.2">
      <c r="A11" s="15" t="s">
        <v>6</v>
      </c>
      <c r="B11" s="19">
        <v>388602.29</v>
      </c>
      <c r="C11" s="20">
        <v>413174.65</v>
      </c>
      <c r="D11" s="20">
        <v>291928.14</v>
      </c>
      <c r="E11" s="20">
        <v>363387.16</v>
      </c>
      <c r="F11" s="19">
        <v>1326917</v>
      </c>
      <c r="G11" s="21">
        <v>330530.69</v>
      </c>
      <c r="H11" s="20">
        <v>592788.31999999995</v>
      </c>
      <c r="I11" s="20">
        <v>552496.68000000005</v>
      </c>
      <c r="J11" s="19">
        <v>439384.38</v>
      </c>
      <c r="K11" s="19">
        <v>508709.84</v>
      </c>
      <c r="L11" s="19">
        <v>410842.47</v>
      </c>
      <c r="M11" s="20">
        <v>484056.61</v>
      </c>
      <c r="N11" s="20">
        <f t="shared" si="0"/>
        <v>6102818.2299999995</v>
      </c>
    </row>
    <row r="12" spans="1:14" s="15" customFormat="1" x14ac:dyDescent="0.2">
      <c r="A12" s="15" t="s">
        <v>7</v>
      </c>
      <c r="B12" s="19">
        <v>231884.41</v>
      </c>
      <c r="C12" s="20">
        <v>246547.13999999998</v>
      </c>
      <c r="D12" s="20">
        <v>174197.6</v>
      </c>
      <c r="E12" s="20">
        <v>216838.19</v>
      </c>
      <c r="F12" s="19">
        <v>33898.720000000001</v>
      </c>
      <c r="G12" s="21">
        <v>101688.2</v>
      </c>
      <c r="H12" s="20">
        <v>182372.09</v>
      </c>
      <c r="I12" s="20">
        <v>169976.32000000001</v>
      </c>
      <c r="J12" s="19">
        <v>135177.17000000001</v>
      </c>
      <c r="K12" s="19">
        <v>156505.24</v>
      </c>
      <c r="L12" s="19">
        <v>126396.22</v>
      </c>
      <c r="M12" s="20">
        <v>148920.64000000001</v>
      </c>
      <c r="N12" s="20">
        <f t="shared" si="0"/>
        <v>1924401.94</v>
      </c>
    </row>
    <row r="13" spans="1:14" s="15" customFormat="1" x14ac:dyDescent="0.2">
      <c r="A13" s="15" t="s">
        <v>8</v>
      </c>
      <c r="B13" s="19">
        <v>151929.26999999999</v>
      </c>
      <c r="C13" s="20">
        <v>161536.19</v>
      </c>
      <c r="D13" s="20">
        <v>114133.22</v>
      </c>
      <c r="E13" s="20">
        <v>142071.07999999999</v>
      </c>
      <c r="F13" s="19">
        <v>24592.810000000005</v>
      </c>
      <c r="G13" s="21">
        <v>86288.91</v>
      </c>
      <c r="H13" s="20">
        <v>154754.32999999999</v>
      </c>
      <c r="I13" s="20">
        <v>144235.73000000001</v>
      </c>
      <c r="J13" s="19">
        <v>114706.44</v>
      </c>
      <c r="K13" s="19">
        <v>132804.66</v>
      </c>
      <c r="L13" s="19">
        <v>107255.24</v>
      </c>
      <c r="M13" s="20">
        <v>126368.65</v>
      </c>
      <c r="N13" s="20">
        <f t="shared" si="0"/>
        <v>1460676.5299999998</v>
      </c>
    </row>
    <row r="14" spans="1:14" s="15" customFormat="1" x14ac:dyDescent="0.2">
      <c r="A14" s="15" t="s">
        <v>9</v>
      </c>
      <c r="B14" s="19">
        <v>102301.95</v>
      </c>
      <c r="C14" s="20">
        <v>108770.79000000001</v>
      </c>
      <c r="D14" s="20">
        <v>76851.88</v>
      </c>
      <c r="E14" s="20">
        <v>95663.91</v>
      </c>
      <c r="F14" s="19">
        <v>16587.46</v>
      </c>
      <c r="G14" s="21">
        <v>58332.6</v>
      </c>
      <c r="H14" s="20">
        <v>104616.26</v>
      </c>
      <c r="I14" s="20">
        <v>97505.52</v>
      </c>
      <c r="J14" s="19">
        <v>77543.28</v>
      </c>
      <c r="K14" s="19">
        <v>89777.95</v>
      </c>
      <c r="L14" s="19">
        <v>72506.149999999994</v>
      </c>
      <c r="M14" s="20">
        <v>85427.11</v>
      </c>
      <c r="N14" s="20">
        <f t="shared" si="0"/>
        <v>985884.86</v>
      </c>
    </row>
    <row r="15" spans="1:14" s="15" customFormat="1" x14ac:dyDescent="0.2">
      <c r="A15" s="15" t="s">
        <v>10</v>
      </c>
      <c r="B15" s="19">
        <v>205438.27</v>
      </c>
      <c r="C15" s="20">
        <v>218428.72999999998</v>
      </c>
      <c r="D15" s="20">
        <v>154330.57</v>
      </c>
      <c r="E15" s="20">
        <v>192108.06</v>
      </c>
      <c r="F15" s="19">
        <v>32130.48</v>
      </c>
      <c r="G15" s="21">
        <v>107404.68</v>
      </c>
      <c r="H15" s="20">
        <v>192624.28</v>
      </c>
      <c r="I15" s="20">
        <v>179531.67</v>
      </c>
      <c r="J15" s="19">
        <v>142776.26</v>
      </c>
      <c r="K15" s="19">
        <v>165303.29999999999</v>
      </c>
      <c r="L15" s="19">
        <v>133501.68</v>
      </c>
      <c r="M15" s="20">
        <v>157292.32999999999</v>
      </c>
      <c r="N15" s="20">
        <f t="shared" si="0"/>
        <v>1880870.31</v>
      </c>
    </row>
    <row r="16" spans="1:14" s="15" customFormat="1" x14ac:dyDescent="0.2">
      <c r="A16" s="15" t="s">
        <v>11</v>
      </c>
      <c r="B16" s="19">
        <v>363244.46</v>
      </c>
      <c r="C16" s="20">
        <v>386213.42000000004</v>
      </c>
      <c r="D16" s="20">
        <v>272878.68</v>
      </c>
      <c r="E16" s="20">
        <v>339674.72</v>
      </c>
      <c r="F16" s="19">
        <v>64602.57</v>
      </c>
      <c r="G16" s="21">
        <v>254208.08</v>
      </c>
      <c r="H16" s="20">
        <v>455907.99</v>
      </c>
      <c r="I16" s="20">
        <v>424920.07</v>
      </c>
      <c r="J16" s="19">
        <v>337926.44</v>
      </c>
      <c r="K16" s="19">
        <v>391244.01</v>
      </c>
      <c r="L16" s="19">
        <v>315975.13</v>
      </c>
      <c r="M16" s="20">
        <v>372283.44</v>
      </c>
      <c r="N16" s="20">
        <f t="shared" si="0"/>
        <v>3979079.0099999993</v>
      </c>
    </row>
    <row r="17" spans="1:14" s="15" customFormat="1" x14ac:dyDescent="0.2">
      <c r="A17" s="15" t="s">
        <v>12</v>
      </c>
      <c r="B17" s="19">
        <v>77198.06</v>
      </c>
      <c r="C17" s="20">
        <v>82079.520000000004</v>
      </c>
      <c r="D17" s="20">
        <v>57993.19</v>
      </c>
      <c r="E17" s="20">
        <v>72188.94</v>
      </c>
      <c r="F17" s="19">
        <v>12210.750000000022</v>
      </c>
      <c r="G17" s="21">
        <v>41490.370000000003</v>
      </c>
      <c r="H17" s="20">
        <v>74410.649999999994</v>
      </c>
      <c r="I17" s="20">
        <v>69352.98</v>
      </c>
      <c r="J17" s="19">
        <v>55154.39</v>
      </c>
      <c r="K17" s="19">
        <v>63856.57</v>
      </c>
      <c r="L17" s="19">
        <v>51571.62</v>
      </c>
      <c r="M17" s="20">
        <v>60761.94</v>
      </c>
      <c r="N17" s="20">
        <f t="shared" si="0"/>
        <v>718268.98</v>
      </c>
    </row>
    <row r="18" spans="1:14" s="15" customFormat="1" x14ac:dyDescent="0.2">
      <c r="A18" s="15" t="s">
        <v>13</v>
      </c>
      <c r="B18" s="19">
        <v>137418.35999999999</v>
      </c>
      <c r="C18" s="20">
        <v>146107.72</v>
      </c>
      <c r="D18" s="20">
        <v>103232.24</v>
      </c>
      <c r="E18" s="20">
        <v>128501.73</v>
      </c>
      <c r="F18" s="19">
        <v>21445.9</v>
      </c>
      <c r="G18" s="21">
        <v>71461.23</v>
      </c>
      <c r="H18" s="20">
        <v>128161.72</v>
      </c>
      <c r="I18" s="20">
        <v>119450.61</v>
      </c>
      <c r="J18" s="19">
        <v>94995.56</v>
      </c>
      <c r="K18" s="19">
        <v>109983.83</v>
      </c>
      <c r="L18" s="19">
        <v>88824.76</v>
      </c>
      <c r="M18" s="20">
        <v>104653.75999999999</v>
      </c>
      <c r="N18" s="20">
        <f t="shared" si="0"/>
        <v>1254237.42</v>
      </c>
    </row>
    <row r="19" spans="1:14" s="15" customFormat="1" x14ac:dyDescent="0.2">
      <c r="A19" s="15" t="s">
        <v>14</v>
      </c>
      <c r="B19" s="19">
        <v>284704.14</v>
      </c>
      <c r="C19" s="20">
        <v>302706.78000000003</v>
      </c>
      <c r="D19" s="20">
        <v>213877.15</v>
      </c>
      <c r="E19" s="20">
        <v>266230.62</v>
      </c>
      <c r="F19" s="19">
        <v>48293.57</v>
      </c>
      <c r="G19" s="21">
        <v>179925.58</v>
      </c>
      <c r="H19" s="20">
        <v>322686.46999999997</v>
      </c>
      <c r="I19" s="20">
        <v>300753.57</v>
      </c>
      <c r="J19" s="19">
        <v>239180.48</v>
      </c>
      <c r="K19" s="19">
        <v>276918.03999999998</v>
      </c>
      <c r="L19" s="19">
        <v>223643.59</v>
      </c>
      <c r="M19" s="20">
        <v>263497.96999999997</v>
      </c>
      <c r="N19" s="20">
        <f t="shared" si="0"/>
        <v>2922417.96</v>
      </c>
    </row>
    <row r="20" spans="1:14" s="15" customFormat="1" x14ac:dyDescent="0.2">
      <c r="A20" s="15" t="s">
        <v>15</v>
      </c>
      <c r="B20" s="19">
        <v>206272.65</v>
      </c>
      <c r="C20" s="20">
        <v>219315.87</v>
      </c>
      <c r="D20" s="20">
        <v>154957.37</v>
      </c>
      <c r="E20" s="20">
        <v>192888.29</v>
      </c>
      <c r="F20" s="19">
        <v>30163.400000000031</v>
      </c>
      <c r="G20" s="21">
        <v>90529.41</v>
      </c>
      <c r="H20" s="20">
        <v>162359.43</v>
      </c>
      <c r="I20" s="20">
        <v>151323.91</v>
      </c>
      <c r="J20" s="19">
        <v>120343.46</v>
      </c>
      <c r="K20" s="19">
        <v>139331.09</v>
      </c>
      <c r="L20" s="19">
        <v>112526.09</v>
      </c>
      <c r="M20" s="20">
        <v>132578.79</v>
      </c>
      <c r="N20" s="20">
        <f t="shared" si="0"/>
        <v>1712589.7600000002</v>
      </c>
    </row>
    <row r="21" spans="1:14" s="15" customFormat="1" x14ac:dyDescent="0.2">
      <c r="A21" s="15" t="s">
        <v>16</v>
      </c>
      <c r="B21" s="19">
        <v>332844.09999999998</v>
      </c>
      <c r="C21" s="20">
        <v>353890.49</v>
      </c>
      <c r="D21" s="20">
        <v>250041.14</v>
      </c>
      <c r="E21" s="20">
        <v>311246.94</v>
      </c>
      <c r="F21" s="19">
        <v>708390.01000000013</v>
      </c>
      <c r="G21" s="21">
        <v>659433.71</v>
      </c>
      <c r="H21" s="20">
        <v>1182657.5</v>
      </c>
      <c r="I21" s="20">
        <v>1102272.6399999999</v>
      </c>
      <c r="J21" s="19">
        <v>876605.04</v>
      </c>
      <c r="K21" s="19">
        <v>1014914.57</v>
      </c>
      <c r="L21" s="19">
        <v>819661.78</v>
      </c>
      <c r="M21" s="20">
        <v>965729.52</v>
      </c>
      <c r="N21" s="20">
        <f t="shared" si="0"/>
        <v>8577687.4400000013</v>
      </c>
    </row>
    <row r="22" spans="1:14" s="15" customFormat="1" x14ac:dyDescent="0.2">
      <c r="A22" s="15" t="s">
        <v>17</v>
      </c>
      <c r="B22" s="19">
        <v>235893.05</v>
      </c>
      <c r="C22" s="20">
        <v>250809.22999999998</v>
      </c>
      <c r="D22" s="20">
        <v>177208.99</v>
      </c>
      <c r="E22" s="20">
        <v>220586.73</v>
      </c>
      <c r="F22" s="19">
        <v>40041.790000000023</v>
      </c>
      <c r="G22" s="21">
        <v>149308.60999999999</v>
      </c>
      <c r="H22" s="20">
        <v>267776.65000000002</v>
      </c>
      <c r="I22" s="20">
        <v>249575.96</v>
      </c>
      <c r="J22" s="19">
        <v>198480.42</v>
      </c>
      <c r="K22" s="19">
        <v>229796.39</v>
      </c>
      <c r="L22" s="19">
        <v>185587.36</v>
      </c>
      <c r="M22" s="20">
        <v>218659.94</v>
      </c>
      <c r="N22" s="20">
        <f t="shared" si="0"/>
        <v>2423725.1199999996</v>
      </c>
    </row>
    <row r="23" spans="1:14" s="15" customFormat="1" x14ac:dyDescent="0.2">
      <c r="A23" s="15" t="s">
        <v>18</v>
      </c>
      <c r="B23" s="19">
        <v>677786.67</v>
      </c>
      <c r="C23" s="20">
        <v>720644.76</v>
      </c>
      <c r="D23" s="20">
        <v>509170.96</v>
      </c>
      <c r="E23" s="20">
        <v>633807.31999999995</v>
      </c>
      <c r="F23" s="19">
        <v>2383497.5700000003</v>
      </c>
      <c r="G23" s="21">
        <v>833917.66</v>
      </c>
      <c r="H23" s="20">
        <v>1495584.7</v>
      </c>
      <c r="I23" s="20">
        <v>1393930.28</v>
      </c>
      <c r="J23" s="19">
        <v>1108551.79</v>
      </c>
      <c r="K23" s="19">
        <v>1283457.56</v>
      </c>
      <c r="L23" s="19">
        <v>1036541.54</v>
      </c>
      <c r="M23" s="20">
        <v>1221258.31</v>
      </c>
      <c r="N23" s="20">
        <f t="shared" si="0"/>
        <v>13298149.120000003</v>
      </c>
    </row>
    <row r="24" spans="1:14" s="15" customFormat="1" x14ac:dyDescent="0.2">
      <c r="A24" s="15" t="s">
        <v>19</v>
      </c>
      <c r="B24" s="19">
        <v>244762.85</v>
      </c>
      <c r="C24" s="20">
        <v>260239.87</v>
      </c>
      <c r="D24" s="20">
        <v>183872.21</v>
      </c>
      <c r="E24" s="20">
        <v>228880.99</v>
      </c>
      <c r="F24" s="19">
        <v>44671.88</v>
      </c>
      <c r="G24" s="21">
        <v>180709.11</v>
      </c>
      <c r="H24" s="20">
        <v>324091.68</v>
      </c>
      <c r="I24" s="20">
        <v>302063.27</v>
      </c>
      <c r="J24" s="19">
        <v>240222.04</v>
      </c>
      <c r="K24" s="19">
        <v>278123.94</v>
      </c>
      <c r="L24" s="19">
        <v>224617.49</v>
      </c>
      <c r="M24" s="20">
        <v>264645.43</v>
      </c>
      <c r="N24" s="20">
        <f t="shared" si="0"/>
        <v>2776900.7600000002</v>
      </c>
    </row>
    <row r="25" spans="1:14" s="15" customFormat="1" x14ac:dyDescent="0.2">
      <c r="A25" s="15" t="s">
        <v>20</v>
      </c>
      <c r="B25" s="19">
        <v>271172.71000000002</v>
      </c>
      <c r="C25" s="20">
        <v>288319.73000000004</v>
      </c>
      <c r="D25" s="20">
        <v>203711.99</v>
      </c>
      <c r="E25" s="20">
        <v>253577.21</v>
      </c>
      <c r="F25" s="19">
        <v>46089.72</v>
      </c>
      <c r="G25" s="21">
        <v>172128.86</v>
      </c>
      <c r="H25" s="20">
        <v>308703.49</v>
      </c>
      <c r="I25" s="20">
        <v>287721.01</v>
      </c>
      <c r="J25" s="19">
        <v>228816.07</v>
      </c>
      <c r="K25" s="19">
        <v>264918.34999999998</v>
      </c>
      <c r="L25" s="19">
        <v>213952.44</v>
      </c>
      <c r="M25" s="20">
        <v>252079.81</v>
      </c>
      <c r="N25" s="20">
        <f t="shared" si="0"/>
        <v>2791191.39</v>
      </c>
    </row>
    <row r="26" spans="1:14" s="15" customFormat="1" x14ac:dyDescent="0.2">
      <c r="A26" s="15" t="s">
        <v>21</v>
      </c>
      <c r="B26" s="19">
        <v>343092.43</v>
      </c>
      <c r="C26" s="20">
        <v>364787.14</v>
      </c>
      <c r="D26" s="20">
        <v>257739.95</v>
      </c>
      <c r="E26" s="20">
        <v>320830.28999999998</v>
      </c>
      <c r="F26" s="19">
        <v>58095.640000000043</v>
      </c>
      <c r="G26" s="21">
        <v>215982.34</v>
      </c>
      <c r="H26" s="20">
        <v>387352.25</v>
      </c>
      <c r="I26" s="20">
        <v>361024.04</v>
      </c>
      <c r="J26" s="19">
        <v>287111.81</v>
      </c>
      <c r="K26" s="19">
        <v>332411.92</v>
      </c>
      <c r="L26" s="19">
        <v>268461.36</v>
      </c>
      <c r="M26" s="20">
        <v>316302.49</v>
      </c>
      <c r="N26" s="20">
        <f t="shared" si="0"/>
        <v>3513191.66</v>
      </c>
    </row>
    <row r="27" spans="1:14" s="15" customFormat="1" x14ac:dyDescent="0.2">
      <c r="A27" s="15" t="s">
        <v>22</v>
      </c>
      <c r="B27" s="19">
        <v>75474.89</v>
      </c>
      <c r="C27" s="20">
        <v>80247.39</v>
      </c>
      <c r="D27" s="20">
        <v>56698.7</v>
      </c>
      <c r="E27" s="20">
        <v>70577.58</v>
      </c>
      <c r="F27" s="19">
        <v>11317.859999999995</v>
      </c>
      <c r="G27" s="21">
        <v>35444.620000000003</v>
      </c>
      <c r="H27" s="20">
        <v>63567.94</v>
      </c>
      <c r="I27" s="20">
        <v>59247.25</v>
      </c>
      <c r="J27" s="19">
        <v>47117.599999999999</v>
      </c>
      <c r="K27" s="19">
        <v>54551.75</v>
      </c>
      <c r="L27" s="19">
        <v>44056.89</v>
      </c>
      <c r="M27" s="20">
        <v>51908.04</v>
      </c>
      <c r="N27" s="20">
        <f t="shared" si="0"/>
        <v>650210.51</v>
      </c>
    </row>
    <row r="28" spans="1:14" s="15" customFormat="1" x14ac:dyDescent="0.2">
      <c r="A28" s="15" t="s">
        <v>23</v>
      </c>
      <c r="B28" s="19">
        <v>315340.31</v>
      </c>
      <c r="C28" s="20">
        <v>335280.2</v>
      </c>
      <c r="D28" s="20">
        <v>236891.83</v>
      </c>
      <c r="E28" s="20">
        <v>294878.90999999997</v>
      </c>
      <c r="F28" s="19">
        <v>48700.44</v>
      </c>
      <c r="G28" s="21">
        <v>159756.07999999999</v>
      </c>
      <c r="H28" s="20">
        <v>286513.59999999998</v>
      </c>
      <c r="I28" s="20">
        <v>267039.35999999999</v>
      </c>
      <c r="J28" s="19">
        <v>212368.56</v>
      </c>
      <c r="K28" s="19">
        <v>245875.78</v>
      </c>
      <c r="L28" s="19">
        <v>198573.34</v>
      </c>
      <c r="M28" s="20">
        <v>233960.08</v>
      </c>
      <c r="N28" s="20">
        <f t="shared" si="0"/>
        <v>2835178.4899999998</v>
      </c>
    </row>
    <row r="29" spans="1:14" s="15" customFormat="1" x14ac:dyDescent="0.2">
      <c r="A29" s="15" t="s">
        <v>24</v>
      </c>
      <c r="B29" s="19">
        <v>330866.99</v>
      </c>
      <c r="C29" s="20">
        <v>351788.68000000005</v>
      </c>
      <c r="D29" s="20">
        <v>248555.88</v>
      </c>
      <c r="E29" s="20">
        <v>309398.11</v>
      </c>
      <c r="F29" s="19">
        <v>50349.59</v>
      </c>
      <c r="G29" s="21">
        <v>161442.70000000001</v>
      </c>
      <c r="H29" s="20">
        <v>289538.46000000002</v>
      </c>
      <c r="I29" s="20">
        <v>269858.62</v>
      </c>
      <c r="J29" s="19">
        <v>214610.63</v>
      </c>
      <c r="K29" s="19">
        <v>248471.6</v>
      </c>
      <c r="L29" s="19">
        <v>200669.77</v>
      </c>
      <c r="M29" s="20">
        <v>236430.11</v>
      </c>
      <c r="N29" s="20">
        <f t="shared" si="0"/>
        <v>2911981.14</v>
      </c>
    </row>
    <row r="30" spans="1:14" s="15" customFormat="1" x14ac:dyDescent="0.2">
      <c r="A30" s="15" t="s">
        <v>25</v>
      </c>
      <c r="B30" s="19">
        <v>102864.24</v>
      </c>
      <c r="C30" s="20">
        <v>109368.65999999999</v>
      </c>
      <c r="D30" s="20">
        <v>77274.289999999994</v>
      </c>
      <c r="E30" s="20">
        <v>96189.72</v>
      </c>
      <c r="F30" s="19">
        <v>13960.24</v>
      </c>
      <c r="G30" s="21">
        <v>36218.129999999997</v>
      </c>
      <c r="H30" s="20">
        <v>64955.19</v>
      </c>
      <c r="I30" s="20">
        <v>60540.21</v>
      </c>
      <c r="J30" s="19">
        <v>48145.85</v>
      </c>
      <c r="K30" s="19">
        <v>55742.239999999998</v>
      </c>
      <c r="L30" s="19">
        <v>45018.35</v>
      </c>
      <c r="M30" s="20">
        <v>53040.84</v>
      </c>
      <c r="N30" s="20">
        <f t="shared" si="0"/>
        <v>763317.96</v>
      </c>
    </row>
    <row r="31" spans="1:14" s="15" customFormat="1" x14ac:dyDescent="0.2">
      <c r="A31" s="15" t="s">
        <v>26</v>
      </c>
      <c r="B31" s="19">
        <v>204186.7</v>
      </c>
      <c r="C31" s="20">
        <v>217098.03</v>
      </c>
      <c r="D31" s="20">
        <v>153390.35999999999</v>
      </c>
      <c r="E31" s="20">
        <v>190937.7</v>
      </c>
      <c r="F31" s="19">
        <v>30509.5</v>
      </c>
      <c r="G31" s="21">
        <v>94987.73</v>
      </c>
      <c r="H31" s="20">
        <v>170355.18</v>
      </c>
      <c r="I31" s="20">
        <v>158776.20000000001</v>
      </c>
      <c r="J31" s="19">
        <v>126270.04</v>
      </c>
      <c r="K31" s="19">
        <v>146192.76</v>
      </c>
      <c r="L31" s="19">
        <v>118067.69</v>
      </c>
      <c r="M31" s="20">
        <v>139107.93</v>
      </c>
      <c r="N31" s="20">
        <f t="shared" si="0"/>
        <v>1749879.8199999998</v>
      </c>
    </row>
    <row r="32" spans="1:14" s="15" customFormat="1" x14ac:dyDescent="0.2">
      <c r="A32" s="15" t="s">
        <v>27</v>
      </c>
      <c r="B32" s="19">
        <v>167528.51</v>
      </c>
      <c r="C32" s="20">
        <v>178121.83000000002</v>
      </c>
      <c r="D32" s="20">
        <v>125851.77</v>
      </c>
      <c r="E32" s="20">
        <v>156658.13</v>
      </c>
      <c r="F32" s="19">
        <v>24542.27</v>
      </c>
      <c r="G32" s="21">
        <v>73892.25</v>
      </c>
      <c r="H32" s="20">
        <v>132521.62</v>
      </c>
      <c r="I32" s="20">
        <v>123514.17</v>
      </c>
      <c r="J32" s="19">
        <v>98227.19</v>
      </c>
      <c r="K32" s="19">
        <v>113725.34</v>
      </c>
      <c r="L32" s="19">
        <v>91846.46</v>
      </c>
      <c r="M32" s="20">
        <v>108213.95</v>
      </c>
      <c r="N32" s="20">
        <f t="shared" si="0"/>
        <v>1394643.49</v>
      </c>
    </row>
    <row r="33" spans="1:14" s="15" customFormat="1" x14ac:dyDescent="0.2">
      <c r="A33" s="15" t="s">
        <v>28</v>
      </c>
      <c r="B33" s="19">
        <v>929532.9</v>
      </c>
      <c r="C33" s="20">
        <v>988309.73</v>
      </c>
      <c r="D33" s="20">
        <v>698289.27</v>
      </c>
      <c r="E33" s="20">
        <v>869218.56</v>
      </c>
      <c r="F33" s="19">
        <v>2731998.7800000003</v>
      </c>
      <c r="G33" s="21">
        <v>835053.66</v>
      </c>
      <c r="H33" s="20">
        <v>1497622.05</v>
      </c>
      <c r="I33" s="20">
        <v>1395829.15</v>
      </c>
      <c r="J33" s="19">
        <v>1110061.9099999999</v>
      </c>
      <c r="K33" s="19">
        <v>1285205.94</v>
      </c>
      <c r="L33" s="19">
        <v>1037953.56</v>
      </c>
      <c r="M33" s="20">
        <v>1222921.97</v>
      </c>
      <c r="N33" s="20">
        <f t="shared" si="0"/>
        <v>14601997.480000002</v>
      </c>
    </row>
    <row r="34" spans="1:14" s="15" customFormat="1" x14ac:dyDescent="0.2">
      <c r="A34" s="15" t="s">
        <v>29</v>
      </c>
      <c r="B34" s="19">
        <v>161288.81</v>
      </c>
      <c r="C34" s="20">
        <v>171487.58000000002</v>
      </c>
      <c r="D34" s="20">
        <v>121164.35</v>
      </c>
      <c r="E34" s="20">
        <v>150823.31</v>
      </c>
      <c r="F34" s="19">
        <v>24787.25</v>
      </c>
      <c r="G34" s="21">
        <v>80705.88</v>
      </c>
      <c r="H34" s="20">
        <v>144741.48000000001</v>
      </c>
      <c r="I34" s="20">
        <v>134903.44</v>
      </c>
      <c r="J34" s="19">
        <v>107284.74</v>
      </c>
      <c r="K34" s="19">
        <v>124211.98</v>
      </c>
      <c r="L34" s="19">
        <v>100315.65</v>
      </c>
      <c r="M34" s="20">
        <v>118192.39</v>
      </c>
      <c r="N34" s="20">
        <f t="shared" si="0"/>
        <v>1439906.8599999999</v>
      </c>
    </row>
    <row r="35" spans="1:14" s="15" customFormat="1" x14ac:dyDescent="0.2">
      <c r="A35" s="15" t="s">
        <v>30</v>
      </c>
      <c r="B35" s="19">
        <v>298163.01</v>
      </c>
      <c r="C35" s="20">
        <v>317016.71000000002</v>
      </c>
      <c r="D35" s="20">
        <v>223987.8</v>
      </c>
      <c r="E35" s="20">
        <v>278816.19</v>
      </c>
      <c r="F35" s="19">
        <v>47881.560000000027</v>
      </c>
      <c r="G35" s="21">
        <v>166189.29</v>
      </c>
      <c r="H35" s="20">
        <v>298051.20000000001</v>
      </c>
      <c r="I35" s="20">
        <v>277792.75</v>
      </c>
      <c r="J35" s="19">
        <v>220920.42</v>
      </c>
      <c r="K35" s="19">
        <v>255776.93</v>
      </c>
      <c r="L35" s="19">
        <v>206569.68</v>
      </c>
      <c r="M35" s="20">
        <v>243381.41</v>
      </c>
      <c r="N35" s="20">
        <f t="shared" si="0"/>
        <v>2834546.9500000007</v>
      </c>
    </row>
    <row r="36" spans="1:14" s="15" customFormat="1" x14ac:dyDescent="0.2">
      <c r="A36" s="15" t="s">
        <v>31</v>
      </c>
      <c r="B36" s="19">
        <v>241479.75</v>
      </c>
      <c r="C36" s="20">
        <v>256749.16999999998</v>
      </c>
      <c r="D36" s="20">
        <v>181405.87</v>
      </c>
      <c r="E36" s="20">
        <v>225810.93</v>
      </c>
      <c r="F36" s="19">
        <v>398791.99000000011</v>
      </c>
      <c r="G36" s="21">
        <v>196923.18</v>
      </c>
      <c r="H36" s="20">
        <v>353170.71</v>
      </c>
      <c r="I36" s="20">
        <v>329165.81</v>
      </c>
      <c r="J36" s="19">
        <v>261775.9</v>
      </c>
      <c r="K36" s="19">
        <v>303078.53999999998</v>
      </c>
      <c r="L36" s="19">
        <v>244771.24</v>
      </c>
      <c r="M36" s="20">
        <v>288390.67</v>
      </c>
      <c r="N36" s="20">
        <f t="shared" si="0"/>
        <v>3281513.76</v>
      </c>
    </row>
    <row r="37" spans="1:14" s="15" customFormat="1" x14ac:dyDescent="0.2">
      <c r="A37" s="15" t="s">
        <v>32</v>
      </c>
      <c r="B37" s="19">
        <v>71738.33</v>
      </c>
      <c r="C37" s="20">
        <v>76274.55</v>
      </c>
      <c r="D37" s="20">
        <v>53891.7</v>
      </c>
      <c r="E37" s="20">
        <v>67083.47</v>
      </c>
      <c r="F37" s="19">
        <v>12400.210000000043</v>
      </c>
      <c r="G37" s="21">
        <v>47246.81</v>
      </c>
      <c r="H37" s="20">
        <v>84734.52</v>
      </c>
      <c r="I37" s="20">
        <v>78975.14</v>
      </c>
      <c r="J37" s="19">
        <v>62806.61</v>
      </c>
      <c r="K37" s="19">
        <v>72716.149999999994</v>
      </c>
      <c r="L37" s="19">
        <v>58726.76</v>
      </c>
      <c r="M37" s="20">
        <v>69192.160000000003</v>
      </c>
      <c r="N37" s="20">
        <f t="shared" si="0"/>
        <v>755786.41000000015</v>
      </c>
    </row>
    <row r="38" spans="1:14" s="15" customFormat="1" x14ac:dyDescent="0.2">
      <c r="A38" s="15" t="s">
        <v>33</v>
      </c>
      <c r="B38" s="19">
        <v>530990.64</v>
      </c>
      <c r="C38" s="20">
        <v>564566.56000000006</v>
      </c>
      <c r="D38" s="20">
        <v>398893.96</v>
      </c>
      <c r="E38" s="20">
        <v>496536.4</v>
      </c>
      <c r="F38" s="19">
        <v>1472243.6199999999</v>
      </c>
      <c r="G38" s="21">
        <v>521654.57</v>
      </c>
      <c r="H38" s="20">
        <v>935558.31</v>
      </c>
      <c r="I38" s="20">
        <v>871968.7</v>
      </c>
      <c r="J38" s="19">
        <v>693451.09</v>
      </c>
      <c r="K38" s="19">
        <v>802862.84</v>
      </c>
      <c r="L38" s="19">
        <v>648405.30000000005</v>
      </c>
      <c r="M38" s="20">
        <v>763954.3</v>
      </c>
      <c r="N38" s="20">
        <f t="shared" si="0"/>
        <v>8701086.2899999991</v>
      </c>
    </row>
    <row r="39" spans="1:14" s="15" customFormat="1" x14ac:dyDescent="0.2">
      <c r="A39" s="15" t="s">
        <v>34</v>
      </c>
      <c r="B39" s="19">
        <v>377029.83</v>
      </c>
      <c r="C39" s="20">
        <v>400870.53</v>
      </c>
      <c r="D39" s="20">
        <v>283234.61</v>
      </c>
      <c r="E39" s="20">
        <v>352565.61</v>
      </c>
      <c r="F39" s="19">
        <v>57207.32</v>
      </c>
      <c r="G39" s="21">
        <v>182588.33</v>
      </c>
      <c r="H39" s="20">
        <v>327461.96000000002</v>
      </c>
      <c r="I39" s="20">
        <v>305204.46999999997</v>
      </c>
      <c r="J39" s="19">
        <v>242720.15</v>
      </c>
      <c r="K39" s="19">
        <v>281016.2</v>
      </c>
      <c r="L39" s="19">
        <v>226953.33</v>
      </c>
      <c r="M39" s="20">
        <v>267397.52</v>
      </c>
      <c r="N39" s="20">
        <f t="shared" si="0"/>
        <v>3304249.8600000003</v>
      </c>
    </row>
    <row r="40" spans="1:14" s="15" customFormat="1" x14ac:dyDescent="0.2">
      <c r="A40" s="15" t="s">
        <v>35</v>
      </c>
      <c r="B40" s="19">
        <v>209827.82</v>
      </c>
      <c r="C40" s="20">
        <v>223095.82</v>
      </c>
      <c r="D40" s="20">
        <v>157628.10999999999</v>
      </c>
      <c r="E40" s="20">
        <v>196212.78</v>
      </c>
      <c r="F40" s="19">
        <v>356365.83999999997</v>
      </c>
      <c r="G40" s="21">
        <v>133029.29999999999</v>
      </c>
      <c r="H40" s="20">
        <v>238580.61</v>
      </c>
      <c r="I40" s="20">
        <v>222364.36</v>
      </c>
      <c r="J40" s="19">
        <v>176839.84</v>
      </c>
      <c r="K40" s="19">
        <v>204741.39</v>
      </c>
      <c r="L40" s="19">
        <v>165352.53</v>
      </c>
      <c r="M40" s="20">
        <v>194819.16</v>
      </c>
      <c r="N40" s="20">
        <f t="shared" si="0"/>
        <v>2478857.56</v>
      </c>
    </row>
    <row r="41" spans="1:14" s="15" customFormat="1" x14ac:dyDescent="0.2">
      <c r="A41" s="15" t="s">
        <v>36</v>
      </c>
      <c r="B41" s="19">
        <v>359562.32</v>
      </c>
      <c r="C41" s="20">
        <v>382298.47</v>
      </c>
      <c r="D41" s="20">
        <v>270112.56</v>
      </c>
      <c r="E41" s="20">
        <v>336231.5</v>
      </c>
      <c r="F41" s="19">
        <v>405006.78000000009</v>
      </c>
      <c r="G41" s="21">
        <v>213511.18</v>
      </c>
      <c r="H41" s="20">
        <v>382920.36</v>
      </c>
      <c r="I41" s="20">
        <v>356893.39</v>
      </c>
      <c r="J41" s="19">
        <v>283826.82</v>
      </c>
      <c r="K41" s="19">
        <v>328608.63</v>
      </c>
      <c r="L41" s="19">
        <v>265389.76</v>
      </c>
      <c r="M41" s="20">
        <v>312683.51</v>
      </c>
      <c r="N41" s="20">
        <f t="shared" si="0"/>
        <v>3897045.2799999993</v>
      </c>
    </row>
    <row r="42" spans="1:14" s="15" customFormat="1" x14ac:dyDescent="0.2">
      <c r="A42" s="15" t="s">
        <v>37</v>
      </c>
      <c r="B42" s="19">
        <v>740002.22</v>
      </c>
      <c r="C42" s="20">
        <v>786794.64999999991</v>
      </c>
      <c r="D42" s="20">
        <v>555908.9</v>
      </c>
      <c r="E42" s="20">
        <v>691985.9</v>
      </c>
      <c r="F42" s="19">
        <v>860497.63000000012</v>
      </c>
      <c r="G42" s="21">
        <v>460466.6</v>
      </c>
      <c r="H42" s="20">
        <v>825821.1</v>
      </c>
      <c r="I42" s="20">
        <v>769690.3</v>
      </c>
      <c r="J42" s="19">
        <v>612112.07999999996</v>
      </c>
      <c r="K42" s="19">
        <v>708690.28</v>
      </c>
      <c r="L42" s="19">
        <v>572349.98</v>
      </c>
      <c r="M42" s="20">
        <v>674345.55</v>
      </c>
      <c r="N42" s="20">
        <f t="shared" si="0"/>
        <v>8258665.1900000004</v>
      </c>
    </row>
    <row r="43" spans="1:14" s="15" customFormat="1" x14ac:dyDescent="0.2">
      <c r="A43" s="15" t="s">
        <v>38</v>
      </c>
      <c r="B43" s="19">
        <v>76182.3</v>
      </c>
      <c r="C43" s="20">
        <v>80999.53</v>
      </c>
      <c r="D43" s="20">
        <v>57230.12</v>
      </c>
      <c r="E43" s="20">
        <v>71239.08</v>
      </c>
      <c r="F43" s="19">
        <v>10704.840000000011</v>
      </c>
      <c r="G43" s="21">
        <v>29842.03</v>
      </c>
      <c r="H43" s="20">
        <v>53520.01</v>
      </c>
      <c r="I43" s="20">
        <v>49882.27</v>
      </c>
      <c r="J43" s="19">
        <v>39669.910000000003</v>
      </c>
      <c r="K43" s="19">
        <v>45928.97</v>
      </c>
      <c r="L43" s="19">
        <v>37093</v>
      </c>
      <c r="M43" s="20">
        <v>43703.15</v>
      </c>
      <c r="N43" s="20">
        <f t="shared" si="0"/>
        <v>595995.21000000008</v>
      </c>
    </row>
    <row r="44" spans="1:14" s="15" customFormat="1" x14ac:dyDescent="0.2">
      <c r="A44" s="15" t="s">
        <v>39</v>
      </c>
      <c r="B44" s="19">
        <v>556529.84</v>
      </c>
      <c r="C44" s="20">
        <v>591720.88</v>
      </c>
      <c r="D44" s="20">
        <v>418079.68</v>
      </c>
      <c r="E44" s="20">
        <v>520418.45</v>
      </c>
      <c r="F44" s="19">
        <v>78501.89</v>
      </c>
      <c r="G44" s="21">
        <v>220483.43</v>
      </c>
      <c r="H44" s="20">
        <v>395424.71</v>
      </c>
      <c r="I44" s="20">
        <v>368547.82</v>
      </c>
      <c r="J44" s="19">
        <v>293095.25</v>
      </c>
      <c r="K44" s="19">
        <v>339339.41</v>
      </c>
      <c r="L44" s="19">
        <v>274056.12</v>
      </c>
      <c r="M44" s="20">
        <v>322894.26</v>
      </c>
      <c r="N44" s="20">
        <f t="shared" si="0"/>
        <v>4379091.74</v>
      </c>
    </row>
    <row r="45" spans="1:14" s="15" customFormat="1" x14ac:dyDescent="0.2">
      <c r="A45" s="15" t="s">
        <v>40</v>
      </c>
      <c r="B45" s="19">
        <v>276541.75</v>
      </c>
      <c r="C45" s="20">
        <v>294028.27</v>
      </c>
      <c r="D45" s="20">
        <v>207745.35</v>
      </c>
      <c r="E45" s="20">
        <v>258597.86</v>
      </c>
      <c r="F45" s="19">
        <v>45907.73</v>
      </c>
      <c r="G45" s="21">
        <v>166503.57999999999</v>
      </c>
      <c r="H45" s="20">
        <v>298614.87</v>
      </c>
      <c r="I45" s="20">
        <v>278318.11</v>
      </c>
      <c r="J45" s="19">
        <v>221338.22</v>
      </c>
      <c r="K45" s="19">
        <v>256260.65</v>
      </c>
      <c r="L45" s="19">
        <v>206960.34</v>
      </c>
      <c r="M45" s="20">
        <v>243841.68</v>
      </c>
      <c r="N45" s="20">
        <f t="shared" si="0"/>
        <v>2754658.41</v>
      </c>
    </row>
    <row r="46" spans="1:14" s="15" customFormat="1" x14ac:dyDescent="0.2">
      <c r="A46" s="15" t="s">
        <v>41</v>
      </c>
      <c r="B46" s="19">
        <v>521921.31</v>
      </c>
      <c r="C46" s="20">
        <v>554923.89999999991</v>
      </c>
      <c r="D46" s="20">
        <v>392080.85</v>
      </c>
      <c r="E46" s="20">
        <v>488055.55</v>
      </c>
      <c r="F46" s="19">
        <v>82368.94</v>
      </c>
      <c r="G46" s="21">
        <v>278976.32</v>
      </c>
      <c r="H46" s="20">
        <v>500328.43</v>
      </c>
      <c r="I46" s="20">
        <v>466321.26</v>
      </c>
      <c r="J46" s="19">
        <v>370851.6</v>
      </c>
      <c r="K46" s="19">
        <v>429364.05</v>
      </c>
      <c r="L46" s="19">
        <v>346761.5</v>
      </c>
      <c r="M46" s="20">
        <v>408556.1</v>
      </c>
      <c r="N46" s="20">
        <f t="shared" si="0"/>
        <v>4840509.8100000005</v>
      </c>
    </row>
    <row r="47" spans="1:14" s="15" customFormat="1" x14ac:dyDescent="0.2">
      <c r="A47" s="15" t="s">
        <v>42</v>
      </c>
      <c r="B47" s="19">
        <v>216285.18</v>
      </c>
      <c r="C47" s="20">
        <v>229961.48</v>
      </c>
      <c r="D47" s="20">
        <v>162479.04999999999</v>
      </c>
      <c r="E47" s="20">
        <v>202251.14</v>
      </c>
      <c r="F47" s="19">
        <v>549246.99</v>
      </c>
      <c r="G47" s="21">
        <v>169732.86</v>
      </c>
      <c r="H47" s="20">
        <v>304406.40000000002</v>
      </c>
      <c r="I47" s="20">
        <v>283715.99</v>
      </c>
      <c r="J47" s="19">
        <v>225630.99</v>
      </c>
      <c r="K47" s="19">
        <v>261230.74</v>
      </c>
      <c r="L47" s="19">
        <v>210974.26</v>
      </c>
      <c r="M47" s="20">
        <v>248570.91</v>
      </c>
      <c r="N47" s="20">
        <f t="shared" si="0"/>
        <v>3064485.99</v>
      </c>
    </row>
    <row r="48" spans="1:14" s="15" customFormat="1" x14ac:dyDescent="0.2">
      <c r="A48" s="15" t="s">
        <v>43</v>
      </c>
      <c r="B48" s="19">
        <v>137908.1</v>
      </c>
      <c r="C48" s="20">
        <v>146628.42000000001</v>
      </c>
      <c r="D48" s="20">
        <v>103600.15</v>
      </c>
      <c r="E48" s="20">
        <v>128959.7</v>
      </c>
      <c r="F48" s="19">
        <v>310054.06</v>
      </c>
      <c r="G48" s="21">
        <v>89878.63</v>
      </c>
      <c r="H48" s="20">
        <v>161192.29999999999</v>
      </c>
      <c r="I48" s="20">
        <v>150236.10999999999</v>
      </c>
      <c r="J48" s="19">
        <v>119478.36</v>
      </c>
      <c r="K48" s="19">
        <v>138329.5</v>
      </c>
      <c r="L48" s="19">
        <v>111717.19</v>
      </c>
      <c r="M48" s="20">
        <v>131625.74</v>
      </c>
      <c r="N48" s="20">
        <f t="shared" si="0"/>
        <v>1729608.2600000002</v>
      </c>
    </row>
    <row r="49" spans="1:14" s="15" customFormat="1" x14ac:dyDescent="0.2">
      <c r="A49" s="15" t="s">
        <v>44</v>
      </c>
      <c r="B49" s="19">
        <v>87246.87</v>
      </c>
      <c r="C49" s="20">
        <v>92763.74</v>
      </c>
      <c r="D49" s="20">
        <v>65542.12</v>
      </c>
      <c r="E49" s="20">
        <v>81585.710000000006</v>
      </c>
      <c r="F49" s="19">
        <v>13827.159999999971</v>
      </c>
      <c r="G49" s="21">
        <v>47113.42</v>
      </c>
      <c r="H49" s="20">
        <v>84495.29</v>
      </c>
      <c r="I49" s="20">
        <v>78752.17</v>
      </c>
      <c r="J49" s="19">
        <v>62629.29</v>
      </c>
      <c r="K49" s="19">
        <v>72510.850000000006</v>
      </c>
      <c r="L49" s="19">
        <v>58560.959999999999</v>
      </c>
      <c r="M49" s="20">
        <v>68996.81</v>
      </c>
      <c r="N49" s="20">
        <f t="shared" si="0"/>
        <v>814024.3899999999</v>
      </c>
    </row>
    <row r="50" spans="1:14" s="15" customFormat="1" x14ac:dyDescent="0.2">
      <c r="A50" s="15" t="s">
        <v>45</v>
      </c>
      <c r="B50" s="19">
        <v>586186.53</v>
      </c>
      <c r="C50" s="20">
        <v>623252.80000000005</v>
      </c>
      <c r="D50" s="20">
        <v>440358.55</v>
      </c>
      <c r="E50" s="20">
        <v>548150.81000000006</v>
      </c>
      <c r="F50" s="19">
        <v>90332.010000000009</v>
      </c>
      <c r="G50" s="21">
        <v>295342.55</v>
      </c>
      <c r="H50" s="20">
        <v>529680.35</v>
      </c>
      <c r="I50" s="20">
        <v>493678.14</v>
      </c>
      <c r="J50" s="19">
        <v>392607.72</v>
      </c>
      <c r="K50" s="19">
        <v>454552.82</v>
      </c>
      <c r="L50" s="19">
        <v>367104.37</v>
      </c>
      <c r="M50" s="20">
        <v>432524.17</v>
      </c>
      <c r="N50" s="20">
        <f t="shared" si="0"/>
        <v>5253770.82</v>
      </c>
    </row>
    <row r="51" spans="1:14" s="15" customFormat="1" x14ac:dyDescent="0.2">
      <c r="A51" s="15" t="s">
        <v>46</v>
      </c>
      <c r="B51" s="19">
        <v>139595</v>
      </c>
      <c r="C51" s="20">
        <v>148421.99000000002</v>
      </c>
      <c r="D51" s="20">
        <v>104867.39</v>
      </c>
      <c r="E51" s="20">
        <v>130537.14</v>
      </c>
      <c r="F51" s="19">
        <v>21747.200000000001</v>
      </c>
      <c r="G51" s="21">
        <v>72276.37</v>
      </c>
      <c r="H51" s="20">
        <v>129623.63</v>
      </c>
      <c r="I51" s="20">
        <v>120813.15</v>
      </c>
      <c r="J51" s="19">
        <v>96079.15</v>
      </c>
      <c r="K51" s="19">
        <v>111238.38</v>
      </c>
      <c r="L51" s="19">
        <v>89837.96</v>
      </c>
      <c r="M51" s="20">
        <v>105847.52</v>
      </c>
      <c r="N51" s="20">
        <f t="shared" si="0"/>
        <v>1270884.8799999999</v>
      </c>
    </row>
    <row r="52" spans="1:14" s="15" customFormat="1" x14ac:dyDescent="0.2">
      <c r="A52" s="15" t="s">
        <v>47</v>
      </c>
      <c r="B52" s="19">
        <v>124358.54</v>
      </c>
      <c r="C52" s="20">
        <v>132222.08000000002</v>
      </c>
      <c r="D52" s="20">
        <v>93421.36</v>
      </c>
      <c r="E52" s="20">
        <v>116289.32</v>
      </c>
      <c r="F52" s="19">
        <v>20272.930000000037</v>
      </c>
      <c r="G52" s="21">
        <v>71810.23</v>
      </c>
      <c r="H52" s="20">
        <v>128787.63</v>
      </c>
      <c r="I52" s="20">
        <v>120033.97</v>
      </c>
      <c r="J52" s="19">
        <v>95459.49</v>
      </c>
      <c r="K52" s="19">
        <v>110520.96000000001</v>
      </c>
      <c r="L52" s="19">
        <v>89258.55</v>
      </c>
      <c r="M52" s="20">
        <v>105164.86</v>
      </c>
      <c r="N52" s="20">
        <f t="shared" si="0"/>
        <v>1207599.9200000002</v>
      </c>
    </row>
    <row r="53" spans="1:14" s="15" customFormat="1" x14ac:dyDescent="0.2">
      <c r="A53" s="15" t="s">
        <v>48</v>
      </c>
      <c r="B53" s="19">
        <v>218679.48</v>
      </c>
      <c r="C53" s="20">
        <v>232507.21000000002</v>
      </c>
      <c r="D53" s="20">
        <v>164277.71</v>
      </c>
      <c r="E53" s="20">
        <v>204490.09</v>
      </c>
      <c r="F53" s="19">
        <v>35325.120000000003</v>
      </c>
      <c r="G53" s="21">
        <v>123601.26</v>
      </c>
      <c r="H53" s="20">
        <v>221671.94</v>
      </c>
      <c r="I53" s="20">
        <v>206604.97</v>
      </c>
      <c r="J53" s="19">
        <v>164306.85999999999</v>
      </c>
      <c r="K53" s="19">
        <v>190230.97</v>
      </c>
      <c r="L53" s="19">
        <v>153633.68</v>
      </c>
      <c r="M53" s="20">
        <v>181011.95</v>
      </c>
      <c r="N53" s="20">
        <f t="shared" si="0"/>
        <v>2096341.24</v>
      </c>
    </row>
    <row r="54" spans="1:14" s="15" customFormat="1" x14ac:dyDescent="0.2">
      <c r="A54" s="15" t="s">
        <v>49</v>
      </c>
      <c r="B54" s="19">
        <v>344271.44</v>
      </c>
      <c r="C54" s="20">
        <v>366040.65</v>
      </c>
      <c r="D54" s="20">
        <v>258625.66</v>
      </c>
      <c r="E54" s="20">
        <v>321932.79999999999</v>
      </c>
      <c r="F54" s="19">
        <v>851735.11</v>
      </c>
      <c r="G54" s="21">
        <v>297668.71000000002</v>
      </c>
      <c r="H54" s="20">
        <v>533852.18000000005</v>
      </c>
      <c r="I54" s="20">
        <v>497566.42</v>
      </c>
      <c r="J54" s="19">
        <v>395699.95</v>
      </c>
      <c r="K54" s="19">
        <v>458132.94</v>
      </c>
      <c r="L54" s="19">
        <v>369995.74</v>
      </c>
      <c r="M54" s="20">
        <v>435930.79</v>
      </c>
      <c r="N54" s="20">
        <f t="shared" si="0"/>
        <v>5131452.3900000006</v>
      </c>
    </row>
    <row r="55" spans="1:14" s="15" customFormat="1" x14ac:dyDescent="0.2">
      <c r="A55" s="15" t="s">
        <v>50</v>
      </c>
      <c r="B55" s="19">
        <v>355426.71</v>
      </c>
      <c r="C55" s="20">
        <v>377901.38</v>
      </c>
      <c r="D55" s="20">
        <v>267005.78000000003</v>
      </c>
      <c r="E55" s="20">
        <v>332364.24</v>
      </c>
      <c r="F55" s="19">
        <v>54231.660000000033</v>
      </c>
      <c r="G55" s="21">
        <v>174620.52</v>
      </c>
      <c r="H55" s="20">
        <v>313172.15000000002</v>
      </c>
      <c r="I55" s="20">
        <v>291885.93</v>
      </c>
      <c r="J55" s="19">
        <v>232128.31</v>
      </c>
      <c r="K55" s="19">
        <v>268753.19</v>
      </c>
      <c r="L55" s="19">
        <v>217049.52</v>
      </c>
      <c r="M55" s="20">
        <v>255728.8</v>
      </c>
      <c r="N55" s="20">
        <f t="shared" si="0"/>
        <v>3140268.19</v>
      </c>
    </row>
    <row r="56" spans="1:14" s="15" customFormat="1" x14ac:dyDescent="0.2">
      <c r="A56" s="15" t="s">
        <v>51</v>
      </c>
      <c r="B56" s="19">
        <v>210916.14</v>
      </c>
      <c r="C56" s="20">
        <v>224252.96</v>
      </c>
      <c r="D56" s="20">
        <v>158445.69</v>
      </c>
      <c r="E56" s="20">
        <v>197230.48</v>
      </c>
      <c r="F56" s="19">
        <v>263497.74</v>
      </c>
      <c r="G56" s="21">
        <v>134883.28</v>
      </c>
      <c r="H56" s="20">
        <v>241905.62</v>
      </c>
      <c r="I56" s="20">
        <v>225463.37</v>
      </c>
      <c r="J56" s="19">
        <v>179304.39</v>
      </c>
      <c r="K56" s="19">
        <v>207594.79</v>
      </c>
      <c r="L56" s="19">
        <v>167656.99</v>
      </c>
      <c r="M56" s="20">
        <v>197534.28</v>
      </c>
      <c r="N56" s="20">
        <f t="shared" si="0"/>
        <v>2408685.73</v>
      </c>
    </row>
    <row r="57" spans="1:14" s="15" customFormat="1" x14ac:dyDescent="0.2">
      <c r="A57" s="15" t="s">
        <v>52</v>
      </c>
      <c r="B57" s="19">
        <v>344180.75</v>
      </c>
      <c r="C57" s="20">
        <v>365944.3</v>
      </c>
      <c r="D57" s="20">
        <v>258557.52</v>
      </c>
      <c r="E57" s="20">
        <v>321847.99</v>
      </c>
      <c r="F57" s="19">
        <v>53308.160000000003</v>
      </c>
      <c r="G57" s="21">
        <v>175635.3</v>
      </c>
      <c r="H57" s="20">
        <v>314992.09000000003</v>
      </c>
      <c r="I57" s="20">
        <v>293582.17</v>
      </c>
      <c r="J57" s="19">
        <v>233477.28</v>
      </c>
      <c r="K57" s="19">
        <v>270315</v>
      </c>
      <c r="L57" s="19">
        <v>218310.86</v>
      </c>
      <c r="M57" s="20">
        <v>257214.92</v>
      </c>
      <c r="N57" s="20">
        <f t="shared" si="0"/>
        <v>3107366.34</v>
      </c>
    </row>
    <row r="58" spans="1:14" s="15" customFormat="1" x14ac:dyDescent="0.2">
      <c r="A58" s="15" t="s">
        <v>53</v>
      </c>
      <c r="B58" s="19">
        <v>314560.34999999998</v>
      </c>
      <c r="C58" s="20">
        <v>334450.90000000002</v>
      </c>
      <c r="D58" s="20">
        <v>236305.91</v>
      </c>
      <c r="E58" s="20">
        <v>294149.56</v>
      </c>
      <c r="F58" s="19">
        <v>49060.4</v>
      </c>
      <c r="G58" s="21">
        <v>163325.87</v>
      </c>
      <c r="H58" s="20">
        <v>292915.82</v>
      </c>
      <c r="I58" s="20">
        <v>273006.42</v>
      </c>
      <c r="J58" s="19">
        <v>217113.99</v>
      </c>
      <c r="K58" s="19">
        <v>251369.93</v>
      </c>
      <c r="L58" s="19">
        <v>203010.51</v>
      </c>
      <c r="M58" s="20">
        <v>239187.98</v>
      </c>
      <c r="N58" s="20">
        <f t="shared" si="0"/>
        <v>2868457.64</v>
      </c>
    </row>
    <row r="59" spans="1:14" s="15" customFormat="1" x14ac:dyDescent="0.2">
      <c r="A59" s="15" t="s">
        <v>54</v>
      </c>
      <c r="B59" s="19">
        <v>36114.04</v>
      </c>
      <c r="C59" s="20">
        <v>38397.64</v>
      </c>
      <c r="D59" s="20">
        <v>27129.8</v>
      </c>
      <c r="E59" s="20">
        <v>33770.720000000001</v>
      </c>
      <c r="F59" s="19">
        <v>5902.09</v>
      </c>
      <c r="G59" s="21">
        <v>20975.87</v>
      </c>
      <c r="H59" s="20">
        <v>37619.050000000003</v>
      </c>
      <c r="I59" s="20">
        <v>35062.089999999997</v>
      </c>
      <c r="J59" s="19">
        <v>27883.85</v>
      </c>
      <c r="K59" s="19">
        <v>32283.33</v>
      </c>
      <c r="L59" s="19">
        <v>26072.55</v>
      </c>
      <c r="M59" s="20">
        <v>30718.81</v>
      </c>
      <c r="N59" s="20">
        <f t="shared" si="0"/>
        <v>351929.84</v>
      </c>
    </row>
    <row r="60" spans="1:14" s="15" customFormat="1" x14ac:dyDescent="0.2">
      <c r="A60" s="15" t="s">
        <v>55</v>
      </c>
      <c r="B60" s="19">
        <v>248553.83</v>
      </c>
      <c r="C60" s="20">
        <v>264270.62</v>
      </c>
      <c r="D60" s="20">
        <v>186720.09</v>
      </c>
      <c r="E60" s="20">
        <v>232425.98</v>
      </c>
      <c r="F60" s="19">
        <v>35560.430000000008</v>
      </c>
      <c r="G60" s="21">
        <v>102600.93</v>
      </c>
      <c r="H60" s="20">
        <v>184009.03</v>
      </c>
      <c r="I60" s="20">
        <v>171502</v>
      </c>
      <c r="J60" s="19">
        <v>136390.5</v>
      </c>
      <c r="K60" s="19">
        <v>157910</v>
      </c>
      <c r="L60" s="19">
        <v>127530.73</v>
      </c>
      <c r="M60" s="20">
        <v>150257.32999999999</v>
      </c>
      <c r="N60" s="20">
        <f t="shared" si="0"/>
        <v>1997731.47</v>
      </c>
    </row>
    <row r="61" spans="1:14" s="15" customFormat="1" x14ac:dyDescent="0.2">
      <c r="A61" s="15" t="s">
        <v>56</v>
      </c>
      <c r="B61" s="19">
        <v>100596.91</v>
      </c>
      <c r="C61" s="20">
        <v>106957.94</v>
      </c>
      <c r="D61" s="20">
        <v>75571.02</v>
      </c>
      <c r="E61" s="20">
        <v>94069.51</v>
      </c>
      <c r="F61" s="19">
        <v>16371.04</v>
      </c>
      <c r="G61" s="21">
        <v>57855.83</v>
      </c>
      <c r="H61" s="20">
        <v>103761.19</v>
      </c>
      <c r="I61" s="20">
        <v>96708.58</v>
      </c>
      <c r="J61" s="19">
        <v>76909.490000000005</v>
      </c>
      <c r="K61" s="19">
        <v>89044.160000000003</v>
      </c>
      <c r="L61" s="19">
        <v>71913.539999999994</v>
      </c>
      <c r="M61" s="20">
        <v>84728.88</v>
      </c>
      <c r="N61" s="20">
        <f t="shared" si="0"/>
        <v>974488.09</v>
      </c>
    </row>
    <row r="62" spans="1:14" s="15" customFormat="1" x14ac:dyDescent="0.2">
      <c r="A62" s="15" t="s">
        <v>57</v>
      </c>
      <c r="B62" s="19">
        <v>132393.96</v>
      </c>
      <c r="C62" s="20">
        <v>140765.6</v>
      </c>
      <c r="D62" s="20">
        <v>99457.78</v>
      </c>
      <c r="E62" s="20">
        <v>123803.35</v>
      </c>
      <c r="F62" s="19">
        <v>21785.539999999997</v>
      </c>
      <c r="G62" s="21">
        <v>78122.960000000006</v>
      </c>
      <c r="H62" s="20">
        <v>140109.17000000001</v>
      </c>
      <c r="I62" s="20">
        <v>130585.99</v>
      </c>
      <c r="J62" s="19">
        <v>103851.2</v>
      </c>
      <c r="K62" s="19">
        <v>120236.7</v>
      </c>
      <c r="L62" s="19">
        <v>97105.15</v>
      </c>
      <c r="M62" s="20">
        <v>114409.76</v>
      </c>
      <c r="N62" s="20">
        <f t="shared" si="0"/>
        <v>1302627.1599999999</v>
      </c>
    </row>
    <row r="63" spans="1:14" s="15" customFormat="1" x14ac:dyDescent="0.2">
      <c r="A63" s="15" t="s">
        <v>58</v>
      </c>
      <c r="B63" s="19">
        <v>259509.57</v>
      </c>
      <c r="C63" s="20">
        <v>275919.09999999998</v>
      </c>
      <c r="D63" s="20">
        <v>194950.33</v>
      </c>
      <c r="E63" s="20">
        <v>242670.84</v>
      </c>
      <c r="F63" s="19">
        <v>41731.480000000003</v>
      </c>
      <c r="G63" s="21">
        <v>145117.07</v>
      </c>
      <c r="H63" s="20">
        <v>260259.34</v>
      </c>
      <c r="I63" s="20">
        <v>242569.60000000001</v>
      </c>
      <c r="J63" s="19">
        <v>192908.47</v>
      </c>
      <c r="K63" s="19">
        <v>223345.31</v>
      </c>
      <c r="L63" s="19">
        <v>180377.36</v>
      </c>
      <c r="M63" s="20">
        <v>212521.49</v>
      </c>
      <c r="N63" s="20">
        <f t="shared" si="0"/>
        <v>2471879.96</v>
      </c>
    </row>
    <row r="64" spans="1:14" s="15" customFormat="1" x14ac:dyDescent="0.2">
      <c r="A64" s="15" t="s">
        <v>59</v>
      </c>
      <c r="B64" s="19">
        <v>349350.26</v>
      </c>
      <c r="C64" s="20">
        <v>371440.69</v>
      </c>
      <c r="D64" s="20">
        <v>262441</v>
      </c>
      <c r="E64" s="20">
        <v>326682.07</v>
      </c>
      <c r="F64" s="19">
        <v>55157.78</v>
      </c>
      <c r="G64" s="21">
        <v>186930.27</v>
      </c>
      <c r="H64" s="20">
        <v>335249</v>
      </c>
      <c r="I64" s="20">
        <v>312462.23</v>
      </c>
      <c r="J64" s="19">
        <v>248492.03</v>
      </c>
      <c r="K64" s="19">
        <v>287698.76</v>
      </c>
      <c r="L64" s="19">
        <v>232350.27</v>
      </c>
      <c r="M64" s="20">
        <v>273756.23</v>
      </c>
      <c r="N64" s="20">
        <f t="shared" si="0"/>
        <v>3242010.59</v>
      </c>
    </row>
    <row r="65" spans="1:14" s="15" customFormat="1" x14ac:dyDescent="0.2">
      <c r="A65" s="15" t="s">
        <v>60</v>
      </c>
      <c r="B65" s="19">
        <v>799823.46</v>
      </c>
      <c r="C65" s="20">
        <v>850398.47</v>
      </c>
      <c r="D65" s="20">
        <v>600848.17000000004</v>
      </c>
      <c r="E65" s="20">
        <v>747925.54</v>
      </c>
      <c r="F65" s="19">
        <v>1643267.4900000002</v>
      </c>
      <c r="G65" s="21">
        <v>635821.29</v>
      </c>
      <c r="H65" s="20">
        <v>1140309.94</v>
      </c>
      <c r="I65" s="20">
        <v>1062803.43</v>
      </c>
      <c r="J65" s="19">
        <v>845216.34</v>
      </c>
      <c r="K65" s="19">
        <v>978573.41</v>
      </c>
      <c r="L65" s="19">
        <v>790312.06</v>
      </c>
      <c r="M65" s="20">
        <v>931149.53</v>
      </c>
      <c r="N65" s="20">
        <f t="shared" si="0"/>
        <v>11026449.130000001</v>
      </c>
    </row>
    <row r="66" spans="1:14" s="15" customFormat="1" x14ac:dyDescent="0.2">
      <c r="A66" s="15" t="s">
        <v>61</v>
      </c>
      <c r="B66" s="19">
        <v>321870.25</v>
      </c>
      <c r="C66" s="20">
        <v>342223</v>
      </c>
      <c r="D66" s="20">
        <v>241797.3</v>
      </c>
      <c r="E66" s="20">
        <v>300985.14</v>
      </c>
      <c r="F66" s="19">
        <v>52127.37</v>
      </c>
      <c r="G66" s="21">
        <v>183024.42</v>
      </c>
      <c r="H66" s="20">
        <v>328244.09999999998</v>
      </c>
      <c r="I66" s="20">
        <v>305933.47000000003</v>
      </c>
      <c r="J66" s="22">
        <v>243299.92</v>
      </c>
      <c r="K66" s="19">
        <v>281687.37999999995</v>
      </c>
      <c r="L66" s="22">
        <v>227495.42</v>
      </c>
      <c r="M66" s="20">
        <v>268036.19</v>
      </c>
      <c r="N66" s="20">
        <f t="shared" si="0"/>
        <v>3096723.96</v>
      </c>
    </row>
  </sheetData>
  <pageMargins left="0" right="0" top="0" bottom="0" header="0" footer="0"/>
  <pageSetup paperSize="5" scale="56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6 k C d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6 k C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p A n V o o i k e 4 D g A A A B E A A A A T A B w A R m 9 y b X V s Y X M v U 2 V j d G l v b j E u b S C i G A A o o B Q A A A A A A A A A A A A A A A A A A A A A A A A A A A A r T k 0 u y c z P U w i G 0 I b W A F B L A Q I t A B Q A A g A I A O p A n V p L Q M D j p A A A A P Y A A A A S A A A A A A A A A A A A A A A A A A A A A A B D b 2 5 m a W c v U G F j a 2 F n Z S 5 4 b W x Q S w E C L Q A U A A I A C A D q Q J 1 a D 8 r p q 6 Q A A A D p A A A A E w A A A A A A A A A A A A A A A A D w A A A A W 0 N v b n R l b n R f V H l w Z X N d L n h t b F B L A Q I t A B Q A A g A I A O p A n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6 8 j w 2 J U t W S a M a q K y u k r h l A A A A A A I A A A A A A A N m A A D A A A A A E A A A A M o p o P 9 S K g J b a T 2 P B p x o H q A A A A A A B I A A A K A A A A A Q A A A A n l g w k k 5 U y x Q 3 s 2 e a U U K p t V A A A A B b 9 X 0 V o C W F G 8 N w f q 1 y h a W 8 Y X t T / K 8 U l N B o U 7 Q C P o 5 G Z G U V J S Q d n T Q A p K p i q i i r t 3 / e Z l E P 7 o a m o K 5 U D I 6 q 5 4 X d + E p o c Q 1 s Z b J N E r n a U 7 z y j h Q A A A D e 6 D W J x K F 7 L Q p R 1 d 4 m Q E a J Y v F Z B g = = < / D a t a M a s h u p > 
</file>

<file path=customXml/itemProps1.xml><?xml version="1.0" encoding="utf-8"?>
<ds:datastoreItem xmlns:ds="http://schemas.openxmlformats.org/officeDocument/2006/customXml" ds:itemID="{BB1D508A-AD65-4114-BE55-3D4E9B9769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COUNTY FY25 </vt:lpstr>
      <vt:lpstr>COUNTY FY24</vt:lpstr>
      <vt:lpstr>COUNTY FY23</vt:lpstr>
      <vt:lpstr>COUNTY FY22</vt:lpstr>
      <vt:lpstr>COUNTY FY21</vt:lpstr>
      <vt:lpstr>COUNTY FY20</vt:lpstr>
      <vt:lpstr>COUNTY FY19</vt:lpstr>
      <vt:lpstr>Highway_User_Tax_Funds__HUTF__Payments_for_Fiscal_Year__FY__2025</vt:lpstr>
      <vt:lpstr>'COUNTY FY19'!Print_Area</vt:lpstr>
      <vt:lpstr>'COUNTY FY20'!Print_Area</vt:lpstr>
      <vt:lpstr>'COUNTY FY21'!Print_Area</vt:lpstr>
      <vt:lpstr>'COUNTY FY22'!Print_Area</vt:lpstr>
      <vt:lpstr>'COUNTY FY23'!Print_Area</vt:lpstr>
      <vt:lpstr>'COUNTY FY24'!Print_Area</vt:lpstr>
      <vt:lpstr>'COUNTY FY25 '!Print_Area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2025-04-16T22:24:00Z</cp:lastPrinted>
  <dcterms:created xsi:type="dcterms:W3CDTF">2004-11-09T18:26:08Z</dcterms:created>
  <dcterms:modified xsi:type="dcterms:W3CDTF">2025-04-29T14:08:32Z</dcterms:modified>
</cp:coreProperties>
</file>