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xr:revisionPtr revIDLastSave="0" documentId="13_ncr:1_{6673905F-6B8B-4FD0-AEA8-72991BDA61C5}" xr6:coauthVersionLast="47" xr6:coauthVersionMax="47" xr10:uidLastSave="{00000000-0000-0000-0000-000000000000}"/>
  <bookViews>
    <workbookView xWindow="38280" yWindow="-120" windowWidth="38640" windowHeight="21120" xr2:uid="{00000000-000D-0000-FFFF-FFFF00000000}"/>
  </bookViews>
  <sheets>
    <sheet name="Retail Delivery Fee-Cnty FY25" sheetId="4" r:id="rId1"/>
    <sheet name="Retail Delivery Fee-Cnty FY24" sheetId="5" r:id="rId2"/>
    <sheet name="Retail Delivery Fee-Cnty FY23" sheetId="6" r:id="rId3"/>
  </sheets>
  <externalReferences>
    <externalReference r:id="rId4"/>
    <externalReference r:id="rId5"/>
  </externalReferences>
  <definedNames>
    <definedName name="\P">#REF!</definedName>
    <definedName name="_2NDHALF">#REF!</definedName>
    <definedName name="_Fill" hidden="1">[1]HUTCOUNTY!#REF!</definedName>
    <definedName name="ACCRUAL" localSheetId="2">#REF!</definedName>
    <definedName name="ACCRUAL" localSheetId="1">#REF!</definedName>
    <definedName name="ACCRUAL" localSheetId="0">#REF!</definedName>
    <definedName name="ACCRUAL">#REF!</definedName>
    <definedName name="APRCITY">#REF!</definedName>
    <definedName name="APRCNTY">[1]HUTCOUNTY!#REF!</definedName>
    <definedName name="APRCOUNTY">[1]HUTCOUNTY!#REF!</definedName>
    <definedName name="APRHUT" localSheetId="2">#REF!</definedName>
    <definedName name="APRHUT" localSheetId="1">#REF!</definedName>
    <definedName name="APRHUT" localSheetId="0">#REF!</definedName>
    <definedName name="APRHUT">#REF!</definedName>
    <definedName name="APRWARR">#REF!</definedName>
    <definedName name="AUGCITY">#REF!</definedName>
    <definedName name="AUGCOUNTY">[1]HUTCOUNTY!#REF!</definedName>
    <definedName name="AUGHUT" localSheetId="2">#REF!</definedName>
    <definedName name="AUGHUT" localSheetId="1">#REF!</definedName>
    <definedName name="AUGHUT" localSheetId="0">#REF!</definedName>
    <definedName name="AUGHUT">#REF!</definedName>
    <definedName name="AUGWARR">#REF!</definedName>
    <definedName name="blank">#REF!</definedName>
    <definedName name="CALC">[1]HUTCOUNTY!$A$4</definedName>
    <definedName name="CALCSHEET">[1]HUTCOUNTY!$A$2:$AM$78</definedName>
    <definedName name="CHART" localSheetId="2">#REF!</definedName>
    <definedName name="CHART" localSheetId="1">#REF!</definedName>
    <definedName name="CHART" localSheetId="0">#REF!</definedName>
    <definedName name="CHART">#REF!</definedName>
    <definedName name="CITYYTD">#REF!</definedName>
    <definedName name="DECCITY">#REF!</definedName>
    <definedName name="DECCOUNTY">[1]HUTCOUNTY!#REF!</definedName>
    <definedName name="DECHUT" localSheetId="2">#REF!</definedName>
    <definedName name="DECHUT" localSheetId="1">#REF!</definedName>
    <definedName name="DECHUT" localSheetId="0">#REF!</definedName>
    <definedName name="DECHUT">#REF!</definedName>
    <definedName name="DECWARR">#REF!</definedName>
    <definedName name="EXHIBIT_A1">#REF!</definedName>
    <definedName name="EXHIBIT_A2">#REF!</definedName>
    <definedName name="EXHIBIT_ARAP">#REF!</definedName>
    <definedName name="EXHIBIT_B">#REF!</definedName>
    <definedName name="EXHIBIT_C">#REF!</definedName>
    <definedName name="EXHIBIT_D">#REF!</definedName>
    <definedName name="EXHIBIT_E">#REF!</definedName>
    <definedName name="EXHIBIT_F1">#REF!</definedName>
    <definedName name="EXHIBIT_F2">#REF!</definedName>
    <definedName name="EXHIBIT_G">#REF!</definedName>
    <definedName name="EXHIBIT_H">#REF!</definedName>
    <definedName name="EXHIBIT_I">#REF!</definedName>
    <definedName name="EXHIBIT_J">#REF!</definedName>
    <definedName name="EXHIBIT_K">#REF!</definedName>
    <definedName name="EXHIBIT_L">#REF!</definedName>
    <definedName name="EXHIBIT_LISTING">#REF!</definedName>
    <definedName name="EXHIBIT_M">#REF!</definedName>
    <definedName name="EXHIBIT_N">#REF!</definedName>
    <definedName name="EXHIBIT_O">#REF!</definedName>
    <definedName name="EXHIBIT_P">#REF!</definedName>
    <definedName name="EXHIBIT_Q">#REF!</definedName>
    <definedName name="EXHIBIT_R">#REF!</definedName>
    <definedName name="EXHIBIT_S">#REF!</definedName>
    <definedName name="FEBCITY">#REF!</definedName>
    <definedName name="FEBCOUNTY">[1]HUTCOUNTY!#REF!</definedName>
    <definedName name="FEBHUT" localSheetId="2">#REF!</definedName>
    <definedName name="FEBHUT" localSheetId="1">#REF!</definedName>
    <definedName name="FEBHUT" localSheetId="0">#REF!</definedName>
    <definedName name="FEBHUT">#REF!</definedName>
    <definedName name="FEBWARR">#REF!</definedName>
    <definedName name="frmend">#REF!</definedName>
    <definedName name="frmhom">#REF!</definedName>
    <definedName name="HUTFRetailDeliveryFeetoCounties">HighwayUserTaxFundRetailDeliveryFeetoCounties[[#Headers],[COUNTY]]</definedName>
    <definedName name="JANCITY">#REF!</definedName>
    <definedName name="JANCOUNTY">[1]HUTCOUNTY!#REF!</definedName>
    <definedName name="JANHUT" localSheetId="2">#REF!</definedName>
    <definedName name="JANHUT" localSheetId="1">#REF!</definedName>
    <definedName name="JANHUT" localSheetId="0">#REF!</definedName>
    <definedName name="JANHUT">#REF!</definedName>
    <definedName name="JANWARR">#REF!</definedName>
    <definedName name="JDOC1">#REF!</definedName>
    <definedName name="JDOC2">#REF!</definedName>
    <definedName name="JDOC3">#REF!</definedName>
    <definedName name="JULCITY">#REF!</definedName>
    <definedName name="JULCOUNTY">[1]HUTCOUNTY!$A$82:$G$82</definedName>
    <definedName name="JULHUT" localSheetId="2">#REF!</definedName>
    <definedName name="JULHUT" localSheetId="1">#REF!</definedName>
    <definedName name="JULHUT" localSheetId="0">#REF!</definedName>
    <definedName name="JULHUT">#REF!</definedName>
    <definedName name="JULWARR">#REF!</definedName>
    <definedName name="JUNCITY">#REF!</definedName>
    <definedName name="JUNCOUNTY">[1]HUTCOUNTY!#REF!</definedName>
    <definedName name="JUNHUT" localSheetId="2">#REF!</definedName>
    <definedName name="JUNHUT" localSheetId="1">#REF!</definedName>
    <definedName name="JUNHUT" localSheetId="0">#REF!</definedName>
    <definedName name="JUNHUT">#REF!</definedName>
    <definedName name="JUNWARR">#REF!</definedName>
    <definedName name="M1_">#REF!</definedName>
    <definedName name="M2_">#REF!</definedName>
    <definedName name="MARCITY">#REF!</definedName>
    <definedName name="MARCOUNTY">[1]HUTCOUNTY!#REF!</definedName>
    <definedName name="MARHUT" localSheetId="2">#REF!</definedName>
    <definedName name="MARHUT" localSheetId="1">#REF!</definedName>
    <definedName name="MARHUT" localSheetId="0">#REF!</definedName>
    <definedName name="MARHUT">#REF!</definedName>
    <definedName name="MARWARR">#REF!</definedName>
    <definedName name="MAYCITY">#REF!</definedName>
    <definedName name="MAYCOUNTY">[1]HUTCOUNTY!#REF!</definedName>
    <definedName name="MAYHUT" localSheetId="2">#REF!</definedName>
    <definedName name="MAYHUT" localSheetId="1">#REF!</definedName>
    <definedName name="MAYHUT" localSheetId="0">#REF!</definedName>
    <definedName name="MAYHUT">#REF!</definedName>
    <definedName name="MAYWARR">#REF!</definedName>
    <definedName name="monthlyHolds">#REF!</definedName>
    <definedName name="NO">'[2]#REF'!$C$6:$F$97</definedName>
    <definedName name="NOVCITY" localSheetId="2">#REF!</definedName>
    <definedName name="NOVCITY" localSheetId="1">#REF!</definedName>
    <definedName name="NOVCITY" localSheetId="0">#REF!</definedName>
    <definedName name="NOVCITY">#REF!</definedName>
    <definedName name="NOVCOUNTY" localSheetId="2">[1]HUTCOUNTY!#REF!</definedName>
    <definedName name="NOVCOUNTY" localSheetId="1">[1]HUTCOUNTY!#REF!</definedName>
    <definedName name="NOVCOUNTY" localSheetId="0">[1]HUTCOUNTY!#REF!</definedName>
    <definedName name="NOVCOUNTY">[1]HUTCOUNTY!#REF!</definedName>
    <definedName name="NOVHUT" localSheetId="2">#REF!</definedName>
    <definedName name="NOVHUT" localSheetId="1">#REF!</definedName>
    <definedName name="NOVHUT" localSheetId="0">#REF!</definedName>
    <definedName name="NOVHUT">#REF!</definedName>
    <definedName name="NOVWARR">#REF!</definedName>
    <definedName name="OCTCITY">#REF!</definedName>
    <definedName name="OCTCOUNTY">[1]HUTCOUNTY!#REF!</definedName>
    <definedName name="OCTHUT" localSheetId="2">#REF!</definedName>
    <definedName name="OCTHUT" localSheetId="1">#REF!</definedName>
    <definedName name="OCTHUT" localSheetId="0">#REF!</definedName>
    <definedName name="OCTHUT">#REF!</definedName>
    <definedName name="OCTWARR">#REF!</definedName>
    <definedName name="old">#REF!</definedName>
    <definedName name="PAGE1">#REF!</definedName>
    <definedName name="PAYABLE">#REF!</definedName>
    <definedName name="PGMT">#REF!</definedName>
    <definedName name="Print_Area_MI">#REF!</definedName>
    <definedName name="_xlnm.Print_Titles" localSheetId="2">'Retail Delivery Fee-Cnty FY23'!$1:$12</definedName>
    <definedName name="_xlnm.Print_Titles" localSheetId="1">'Retail Delivery Fee-Cnty FY24'!$1:$12</definedName>
    <definedName name="_xlnm.Print_Titles" localSheetId="0">'Retail Delivery Fee-Cnty FY25'!$1:$12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PYMT" localSheetId="2">[1]HUTCOUNTY!#REF!</definedName>
    <definedName name="PYMT" localSheetId="1">[1]HUTCOUNTY!#REF!</definedName>
    <definedName name="PYMT" localSheetId="0">[1]HUTCOUNTY!#REF!</definedName>
    <definedName name="PYMT">[1]HUTCOUNTY!#REF!</definedName>
    <definedName name="Retail_Delivery_Fee_Collected_">Retail_Delivery_Fee_Collected[[#Headers],[Retail Delivery Fee Collected]]</definedName>
    <definedName name="Retail_Delivery_Fee_Distribution_">Retail_Delivery_Fee_Distribution[[#Headers],[Retail Delivery Fee Distribution]]</definedName>
    <definedName name="REVERSAL" localSheetId="2">#REF!</definedName>
    <definedName name="REVERSAL" localSheetId="1">#REF!</definedName>
    <definedName name="REVERSAL" localSheetId="0">#REF!</definedName>
    <definedName name="REVERSAL">#REF!</definedName>
    <definedName name="rptgcateg">#REF!</definedName>
    <definedName name="SEP95CTY">#REF!</definedName>
    <definedName name="SEPCITY">#REF!</definedName>
    <definedName name="SEPCOUNTY">[1]HUTCOUNTY!#REF!</definedName>
    <definedName name="SEPHUT" localSheetId="2">#REF!</definedName>
    <definedName name="SEPHUT" localSheetId="1">#REF!</definedName>
    <definedName name="SEPHUT" localSheetId="0">#REF!</definedName>
    <definedName name="SEPHUT">#REF!</definedName>
    <definedName name="SEPWARR">#REF!</definedName>
    <definedName name="WS">#REF!</definedName>
    <definedName name="YTDCOUNTYACTUAL">[1]HUTCOUNTY!#REF!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5" i="6" l="1"/>
  <c r="C75" i="6"/>
  <c r="D75" i="6"/>
  <c r="E75" i="6"/>
  <c r="F75" i="6"/>
  <c r="G75" i="6"/>
  <c r="H75" i="6"/>
  <c r="I75" i="6"/>
  <c r="J75" i="6"/>
  <c r="K75" i="6"/>
  <c r="L75" i="6"/>
  <c r="M75" i="6"/>
  <c r="N74" i="6"/>
  <c r="O74" i="6" s="1"/>
  <c r="N73" i="6"/>
  <c r="O73" i="6" s="1"/>
  <c r="N72" i="6"/>
  <c r="O72" i="6" s="1"/>
  <c r="N71" i="6"/>
  <c r="O71" i="6" s="1"/>
  <c r="N70" i="6"/>
  <c r="O70" i="6" s="1"/>
  <c r="N69" i="6"/>
  <c r="O69" i="6" s="1"/>
  <c r="N68" i="6"/>
  <c r="O68" i="6" s="1"/>
  <c r="N67" i="6"/>
  <c r="O67" i="6" s="1"/>
  <c r="N66" i="6"/>
  <c r="O66" i="6" s="1"/>
  <c r="N65" i="6"/>
  <c r="O65" i="6" s="1"/>
  <c r="N64" i="6"/>
  <c r="O64" i="6" s="1"/>
  <c r="N63" i="6"/>
  <c r="O63" i="6" s="1"/>
  <c r="N62" i="6"/>
  <c r="O62" i="6" s="1"/>
  <c r="N61" i="6"/>
  <c r="O61" i="6" s="1"/>
  <c r="N60" i="6"/>
  <c r="O60" i="6" s="1"/>
  <c r="N59" i="6"/>
  <c r="O59" i="6" s="1"/>
  <c r="N58" i="6"/>
  <c r="O58" i="6" s="1"/>
  <c r="N57" i="6"/>
  <c r="O57" i="6" s="1"/>
  <c r="N56" i="6"/>
  <c r="O56" i="6" s="1"/>
  <c r="N55" i="6"/>
  <c r="O55" i="6" s="1"/>
  <c r="N54" i="6"/>
  <c r="O54" i="6" s="1"/>
  <c r="N53" i="6"/>
  <c r="O53" i="6" s="1"/>
  <c r="N52" i="6"/>
  <c r="O52" i="6" s="1"/>
  <c r="N51" i="6"/>
  <c r="O51" i="6" s="1"/>
  <c r="N50" i="6"/>
  <c r="O50" i="6" s="1"/>
  <c r="N49" i="6"/>
  <c r="O49" i="6" s="1"/>
  <c r="N48" i="6"/>
  <c r="O48" i="6" s="1"/>
  <c r="N47" i="6"/>
  <c r="O47" i="6" s="1"/>
  <c r="N46" i="6"/>
  <c r="O46" i="6" s="1"/>
  <c r="N45" i="6"/>
  <c r="O45" i="6" s="1"/>
  <c r="N44" i="6"/>
  <c r="O44" i="6" s="1"/>
  <c r="N43" i="6"/>
  <c r="O43" i="6" s="1"/>
  <c r="N42" i="6"/>
  <c r="O42" i="6" s="1"/>
  <c r="N41" i="6"/>
  <c r="O41" i="6" s="1"/>
  <c r="N40" i="6"/>
  <c r="O40" i="6" s="1"/>
  <c r="N39" i="6"/>
  <c r="O39" i="6" s="1"/>
  <c r="N38" i="6"/>
  <c r="O38" i="6" s="1"/>
  <c r="N37" i="6"/>
  <c r="O37" i="6" s="1"/>
  <c r="N36" i="6"/>
  <c r="O36" i="6" s="1"/>
  <c r="N35" i="6"/>
  <c r="O35" i="6" s="1"/>
  <c r="N34" i="6"/>
  <c r="O34" i="6" s="1"/>
  <c r="N33" i="6"/>
  <c r="O33" i="6" s="1"/>
  <c r="N32" i="6"/>
  <c r="O32" i="6" s="1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M10" i="6"/>
  <c r="L10" i="6"/>
  <c r="K10" i="6"/>
  <c r="J10" i="6"/>
  <c r="I10" i="6"/>
  <c r="H10" i="6"/>
  <c r="G10" i="6"/>
  <c r="F10" i="6"/>
  <c r="E10" i="6"/>
  <c r="D10" i="6"/>
  <c r="C10" i="6"/>
  <c r="N10" i="6" s="1"/>
  <c r="B10" i="6"/>
  <c r="N9" i="6"/>
  <c r="N8" i="6"/>
  <c r="N7" i="6"/>
  <c r="N4" i="6"/>
  <c r="M75" i="5"/>
  <c r="L75" i="5"/>
  <c r="K75" i="5"/>
  <c r="J75" i="5"/>
  <c r="I75" i="5"/>
  <c r="H75" i="5"/>
  <c r="G75" i="5"/>
  <c r="F75" i="5"/>
  <c r="E75" i="5"/>
  <c r="D75" i="5"/>
  <c r="C75" i="5"/>
  <c r="B75" i="5"/>
  <c r="N74" i="5"/>
  <c r="O74" i="5" s="1"/>
  <c r="N73" i="5"/>
  <c r="O73" i="5" s="1"/>
  <c r="N72" i="5"/>
  <c r="O72" i="5" s="1"/>
  <c r="N71" i="5"/>
  <c r="O71" i="5" s="1"/>
  <c r="N70" i="5"/>
  <c r="O70" i="5" s="1"/>
  <c r="N69" i="5"/>
  <c r="O69" i="5" s="1"/>
  <c r="N68" i="5"/>
  <c r="O68" i="5" s="1"/>
  <c r="N67" i="5"/>
  <c r="O67" i="5" s="1"/>
  <c r="N66" i="5"/>
  <c r="O66" i="5" s="1"/>
  <c r="O65" i="5"/>
  <c r="N65" i="5"/>
  <c r="N64" i="5"/>
  <c r="O64" i="5" s="1"/>
  <c r="N63" i="5"/>
  <c r="O63" i="5" s="1"/>
  <c r="N62" i="5"/>
  <c r="O62" i="5" s="1"/>
  <c r="N61" i="5"/>
  <c r="O61" i="5" s="1"/>
  <c r="N60" i="5"/>
  <c r="O60" i="5" s="1"/>
  <c r="N59" i="5"/>
  <c r="O59" i="5" s="1"/>
  <c r="N58" i="5"/>
  <c r="O58" i="5" s="1"/>
  <c r="N57" i="5"/>
  <c r="O57" i="5" s="1"/>
  <c r="N56" i="5"/>
  <c r="O56" i="5" s="1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N48" i="5"/>
  <c r="O48" i="5" s="1"/>
  <c r="N47" i="5"/>
  <c r="O47" i="5" s="1"/>
  <c r="N46" i="5"/>
  <c r="O46" i="5" s="1"/>
  <c r="O45" i="5"/>
  <c r="N45" i="5"/>
  <c r="N44" i="5"/>
  <c r="O44" i="5" s="1"/>
  <c r="N43" i="5"/>
  <c r="O43" i="5" s="1"/>
  <c r="N42" i="5"/>
  <c r="O42" i="5" s="1"/>
  <c r="O41" i="5"/>
  <c r="N41" i="5"/>
  <c r="N40" i="5"/>
  <c r="O40" i="5" s="1"/>
  <c r="N39" i="5"/>
  <c r="O39" i="5" s="1"/>
  <c r="N38" i="5"/>
  <c r="O38" i="5" s="1"/>
  <c r="N37" i="5"/>
  <c r="O37" i="5" s="1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O29" i="5"/>
  <c r="N29" i="5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O13" i="5"/>
  <c r="N13" i="5"/>
  <c r="M10" i="5"/>
  <c r="L10" i="5"/>
  <c r="K10" i="5"/>
  <c r="J10" i="5"/>
  <c r="I10" i="5"/>
  <c r="H10" i="5"/>
  <c r="G10" i="5"/>
  <c r="F10" i="5"/>
  <c r="E10" i="5"/>
  <c r="D10" i="5"/>
  <c r="C10" i="5"/>
  <c r="N10" i="5" s="1"/>
  <c r="B10" i="5"/>
  <c r="N9" i="5"/>
  <c r="N8" i="5"/>
  <c r="N7" i="5"/>
  <c r="N4" i="5"/>
  <c r="M75" i="4"/>
  <c r="L75" i="4"/>
  <c r="K75" i="4"/>
  <c r="J75" i="4"/>
  <c r="I75" i="4"/>
  <c r="H75" i="4"/>
  <c r="G75" i="4"/>
  <c r="F75" i="4"/>
  <c r="E75" i="4"/>
  <c r="D75" i="4"/>
  <c r="C75" i="4"/>
  <c r="B75" i="4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N8" i="4"/>
  <c r="N7" i="4"/>
  <c r="N4" i="4"/>
  <c r="O75" i="6" l="1"/>
  <c r="N75" i="6"/>
  <c r="N75" i="5"/>
  <c r="O75" i="5"/>
  <c r="N10" i="4"/>
  <c r="O75" i="4"/>
  <c r="N75" i="4"/>
</calcChain>
</file>

<file path=xl/sharedStrings.xml><?xml version="1.0" encoding="utf-8"?>
<sst xmlns="http://schemas.openxmlformats.org/spreadsheetml/2006/main" count="336" uniqueCount="89">
  <si>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</si>
  <si>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</si>
  <si>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</si>
  <si>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</si>
  <si>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</si>
  <si>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</si>
  <si>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</si>
  <si>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</si>
  <si>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</si>
  <si>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</si>
  <si>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</si>
  <si>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</si>
  <si>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</si>
  <si>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</si>
  <si>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</si>
  <si>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</si>
  <si>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</si>
  <si>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</si>
  <si>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</si>
  <si>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</si>
  <si>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</si>
  <si>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</si>
  <si>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</si>
  <si>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</si>
  <si>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</si>
  <si>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</si>
  <si>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</si>
  <si>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</si>
  <si>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</si>
  <si>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</si>
  <si>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</si>
  <si>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</si>
  <si>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</si>
  <si>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</si>
  <si>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</si>
  <si>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</si>
  <si>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</si>
  <si>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</si>
  <si>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</si>
  <si>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</si>
  <si>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</si>
  <si>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</si>
  <si>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</si>
  <si>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</si>
  <si>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</si>
  <si>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</si>
  <si>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</si>
  <si>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</si>
  <si>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</si>
  <si>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</si>
  <si>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</si>
  <si>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</si>
  <si>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</si>
  <si>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</si>
  <si>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</si>
  <si>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</si>
  <si>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</si>
  <si>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</si>
  <si>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</si>
  <si>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</si>
  <si>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</si>
  <si>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</si>
  <si>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</si>
  <si>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</si>
  <si>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</si>
  <si>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</si>
  <si>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</si>
  <si>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</si>
  <si>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</si>
  <si>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</si>
  <si>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</si>
  <si>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</si>
  <si>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</si>
  <si>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⚠ The Retail Delivery Fee distribution is included in the monthly payment to Cities and not a separte deposit. If a payment is on hold it does not reflect on this breakdown of Retail Delivery Fee</t>
  </si>
  <si>
    <t>Retail Delivery Fee Collected</t>
  </si>
  <si>
    <t>JULY 2024</t>
  </si>
  <si>
    <t>Total Retail Delivery Fee Collected</t>
  </si>
  <si>
    <t>RETAIL DELIVERY FEE</t>
  </si>
  <si>
    <t>Retail Delivery Fee Distribution</t>
  </si>
  <si>
    <t>Total Retail Delivery Fee Distributed</t>
  </si>
  <si>
    <t>40% STATE HIGHWAY</t>
  </si>
  <si>
    <t>33% COUNTY</t>
  </si>
  <si>
    <t>27% CITY</t>
  </si>
  <si>
    <t>TOTAL Retail Delivery Fee Paid</t>
  </si>
  <si>
    <t>COUNTY</t>
  </si>
  <si>
    <t>Highway User Tax Fund -Counties- Retail Delivery Fee - Colorado Revised Statute (C.R.S.) 43-4-205 (6.8)(b)(I)  &gt;7 Fiscal Year 2024</t>
  </si>
  <si>
    <t>JULY 2023</t>
  </si>
  <si>
    <t>Highway User Tax Fund -Counties- Retail Delivery Fee - Colorado Revised Statute (C.R.S.) 43-4-205 (6.8)(b)(I)  &gt;7 Fiscal Year 2023</t>
  </si>
  <si>
    <t>Highway User Tax Fund -Counties- Retail Delivery Fee - Colorado Revised Statute 43-4-205 (6.8)(b)(I)  &gt;7 Fiscal Year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</si>
</sst>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)"/>
    <numFmt numFmtId="165" formatCode="0.000000%"/>
  </numFmts>
  <fonts count="21" x14ac:knownFonts="1">
    <font>
      <sz val="10"/>
      <color theme="1"/>
      <name val="Arial"/>
      <family val="2"/>
    </font>
    <font>
      <sz val="12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Arial"/>
      <family val="2"/>
    </font>
    <font>
      <b/>
      <sz val="18"/>
      <color theme="3"/>
      <name val="Calibri Light"/>
      <family val="2"/>
      <scheme val="major"/>
    </font>
    <font>
      <b/>
      <sz val="10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b/>
      <sz val="8"/>
      <color theme="1" tint="4.9989318521683403E-2"/>
      <name val="Arial"/>
      <family val="2"/>
    </font>
    <font>
      <b/>
      <sz val="11"/>
      <color theme="1" tint="4.9989318521683403E-2"/>
      <name val="Calibri"/>
      <family val="2"/>
      <scheme val="minor"/>
    </font>
    <font>
      <sz val="10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i/>
      <sz val="10"/>
      <color theme="1" tint="4.9989318521683403E-2"/>
      <name val="Arial"/>
      <family val="2"/>
    </font>
    <font>
      <i/>
      <sz val="10"/>
      <color theme="1" tint="4.9989318521683403E-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 Light"/>
      <family val="2"/>
      <scheme val="major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39" fontId="1" fillId="0" borderId="0"/>
    <xf numFmtId="164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6" fillId="0" borderId="0"/>
  </cellStyleXfs>
  <cellXfs count="61">
    <xf numFmtId="0" fontId="0" fillId="0" borderId="0" xfId="0"/>
    <xf numFmtId="0" fontId="4" fillId="0" borderId="0" xfId="4" applyFont="1"/>
    <xf numFmtId="39" fontId="5" fillId="0" borderId="0" xfId="2" applyFont="1" applyAlignment="1">
      <alignment horizontal="center"/>
    </xf>
    <xf numFmtId="39" fontId="5" fillId="0" borderId="0" xfId="2" applyFont="1"/>
    <xf numFmtId="0" fontId="5" fillId="0" borderId="0" xfId="6" applyFont="1"/>
    <xf numFmtId="39" fontId="7" fillId="0" borderId="0" xfId="2" applyFont="1"/>
    <xf numFmtId="165" fontId="5" fillId="0" borderId="0" xfId="3" applyNumberFormat="1" applyFont="1"/>
    <xf numFmtId="0" fontId="8" fillId="0" borderId="0" xfId="7" applyFont="1"/>
    <xf numFmtId="0" fontId="9" fillId="0" borderId="0" xfId="6" quotePrefix="1" applyFont="1"/>
    <xf numFmtId="39" fontId="9" fillId="0" borderId="0" xfId="2" applyFont="1" applyAlignment="1">
      <alignment horizontal="center"/>
    </xf>
    <xf numFmtId="39" fontId="9" fillId="0" borderId="0" xfId="2" applyFont="1"/>
    <xf numFmtId="0" fontId="10" fillId="0" borderId="0" xfId="7" applyFont="1"/>
    <xf numFmtId="0" fontId="3" fillId="0" borderId="0" xfId="5" quotePrefix="1"/>
    <xf numFmtId="49" fontId="3" fillId="0" borderId="0" xfId="5" quotePrefix="1" applyNumberFormat="1" applyAlignment="1">
      <alignment horizontal="center" vertical="center"/>
    </xf>
    <xf numFmtId="49" fontId="3" fillId="0" borderId="0" xfId="5" applyNumberFormat="1" applyAlignment="1">
      <alignment horizontal="center" vertical="center"/>
    </xf>
    <xf numFmtId="39" fontId="3" fillId="0" borderId="0" xfId="5" applyNumberFormat="1" applyAlignment="1">
      <alignment horizontal="center" vertical="center" wrapText="1"/>
    </xf>
    <xf numFmtId="39" fontId="3" fillId="0" borderId="0" xfId="5" applyNumberFormat="1"/>
    <xf numFmtId="165" fontId="3" fillId="0" borderId="0" xfId="5" applyNumberFormat="1"/>
    <xf numFmtId="0" fontId="3" fillId="0" borderId="0" xfId="5"/>
    <xf numFmtId="39" fontId="9" fillId="0" borderId="0" xfId="2" quotePrefix="1" applyFont="1" applyAlignment="1">
      <alignment horizontal="right"/>
    </xf>
    <xf numFmtId="39" fontId="9" fillId="0" borderId="0" xfId="2" applyFont="1" applyAlignment="1">
      <alignment horizontal="right"/>
    </xf>
    <xf numFmtId="0" fontId="5" fillId="0" borderId="0" xfId="7" applyFont="1"/>
    <xf numFmtId="39" fontId="5" fillId="0" borderId="1" xfId="2" applyFont="1" applyBorder="1" applyAlignment="1">
      <alignment horizontal="right"/>
    </xf>
    <xf numFmtId="0" fontId="9" fillId="0" borderId="0" xfId="1" applyFont="1"/>
    <xf numFmtId="40" fontId="9" fillId="0" borderId="0" xfId="2" applyNumberFormat="1" applyFont="1" applyAlignment="1">
      <alignment horizontal="right"/>
    </xf>
    <xf numFmtId="39" fontId="5" fillId="0" borderId="0" xfId="2" applyFont="1" applyAlignment="1">
      <alignment horizontal="right"/>
    </xf>
    <xf numFmtId="39" fontId="11" fillId="0" borderId="1" xfId="2" applyFont="1" applyBorder="1" applyAlignment="1">
      <alignment horizontal="right"/>
    </xf>
    <xf numFmtId="39" fontId="11" fillId="0" borderId="1" xfId="2" applyFont="1" applyBorder="1"/>
    <xf numFmtId="39" fontId="12" fillId="0" borderId="0" xfId="2" applyFont="1"/>
    <xf numFmtId="39" fontId="3" fillId="0" borderId="0" xfId="5" quotePrefix="1" applyNumberFormat="1" applyAlignment="1">
      <alignment horizontal="center" vertical="center"/>
    </xf>
    <xf numFmtId="39" fontId="9" fillId="0" borderId="0" xfId="2" quotePrefix="1" applyFont="1" applyAlignment="1">
      <alignment horizontal="center"/>
    </xf>
    <xf numFmtId="39" fontId="9" fillId="0" borderId="0" xfId="2" quotePrefix="1" applyFont="1"/>
    <xf numFmtId="0" fontId="15" fillId="0" borderId="0" xfId="4" applyFont="1"/>
    <xf numFmtId="39" fontId="14" fillId="0" borderId="0" xfId="2" applyFont="1" applyAlignment="1">
      <alignment horizontal="center"/>
    </xf>
    <xf numFmtId="39" fontId="14" fillId="0" borderId="0" xfId="2" applyFont="1"/>
    <xf numFmtId="0" fontId="14" fillId="0" borderId="0" xfId="6" applyFont="1"/>
    <xf numFmtId="39" fontId="16" fillId="0" borderId="0" xfId="2" applyFont="1"/>
    <xf numFmtId="165" fontId="14" fillId="0" borderId="0" xfId="3" applyNumberFormat="1" applyFont="1"/>
    <xf numFmtId="0" fontId="17" fillId="0" borderId="0" xfId="7" applyFont="1"/>
    <xf numFmtId="0" fontId="13" fillId="0" borderId="0" xfId="6" quotePrefix="1" applyFont="1"/>
    <xf numFmtId="39" fontId="13" fillId="0" borderId="0" xfId="2" applyFont="1" applyAlignment="1">
      <alignment horizontal="center"/>
    </xf>
    <xf numFmtId="39" fontId="13" fillId="0" borderId="0" xfId="2" applyFont="1"/>
    <xf numFmtId="0" fontId="6" fillId="0" borderId="0" xfId="7" applyFont="1"/>
    <xf numFmtId="0" fontId="18" fillId="0" borderId="0" xfId="5" quotePrefix="1" applyFont="1"/>
    <xf numFmtId="49" fontId="18" fillId="0" borderId="0" xfId="5" quotePrefix="1" applyNumberFormat="1" applyFont="1" applyAlignment="1">
      <alignment horizontal="center" vertical="center"/>
    </xf>
    <xf numFmtId="49" fontId="18" fillId="0" borderId="0" xfId="5" applyNumberFormat="1" applyFont="1" applyAlignment="1">
      <alignment horizontal="center" vertical="center"/>
    </xf>
    <xf numFmtId="39" fontId="18" fillId="0" borderId="0" xfId="5" applyNumberFormat="1" applyFont="1" applyAlignment="1">
      <alignment horizontal="center" vertical="center" wrapText="1"/>
    </xf>
    <xf numFmtId="39" fontId="18" fillId="0" borderId="0" xfId="5" applyNumberFormat="1" applyFont="1"/>
    <xf numFmtId="165" fontId="18" fillId="0" borderId="0" xfId="5" applyNumberFormat="1" applyFont="1"/>
    <xf numFmtId="0" fontId="18" fillId="0" borderId="0" xfId="5" applyFont="1"/>
    <xf numFmtId="39" fontId="13" fillId="0" borderId="0" xfId="2" quotePrefix="1" applyFont="1" applyAlignment="1">
      <alignment horizontal="right"/>
    </xf>
    <xf numFmtId="39" fontId="13" fillId="0" borderId="0" xfId="2" applyFont="1" applyAlignment="1">
      <alignment horizontal="right"/>
    </xf>
    <xf numFmtId="0" fontId="14" fillId="0" borderId="0" xfId="7" applyFont="1"/>
    <xf numFmtId="39" fontId="14" fillId="0" borderId="1" xfId="2" applyFont="1" applyBorder="1" applyAlignment="1">
      <alignment horizontal="right"/>
    </xf>
    <xf numFmtId="39" fontId="14" fillId="0" borderId="0" xfId="2" applyFont="1" applyAlignment="1">
      <alignment horizontal="right"/>
    </xf>
    <xf numFmtId="39" fontId="18" fillId="0" borderId="0" xfId="5" quotePrefix="1" applyNumberFormat="1" applyFont="1" applyAlignment="1">
      <alignment horizontal="center" vertical="center"/>
    </xf>
    <xf numFmtId="40" fontId="13" fillId="0" borderId="0" xfId="2" applyNumberFormat="1" applyFont="1" applyAlignment="1">
      <alignment horizontal="right"/>
    </xf>
    <xf numFmtId="39" fontId="19" fillId="0" borderId="1" xfId="2" applyFont="1" applyBorder="1" applyAlignment="1">
      <alignment horizontal="right"/>
    </xf>
    <xf numFmtId="39" fontId="19" fillId="0" borderId="1" xfId="2" applyFont="1" applyBorder="1"/>
    <xf numFmtId="39" fontId="20" fillId="0" borderId="0" xfId="2" applyFont="1"/>
    <xf numFmtId="0" fontId="14" fillId="0" borderId="0" xfId="1" applyFont="1"/>
  </cellXfs>
  <cellStyles count="8">
    <cellStyle name="Heading 4" xfId="5" builtinId="19"/>
    <cellStyle name="Normal" xfId="0" builtinId="0"/>
    <cellStyle name="Normal 2" xfId="6" xr:uid="{CA46F6B1-A1A7-4485-9389-538B1227E8D0}"/>
    <cellStyle name="Normal 3" xfId="7" xr:uid="{DAAC7120-E880-4DC9-B344-5762D9E2A230}"/>
    <cellStyle name="Normal 6" xfId="1" xr:uid="{00000000-0005-0000-0000-000002000000}"/>
    <cellStyle name="Normal_CNTYCALC04" xfId="3" xr:uid="{00000000-0005-0000-0000-000004000000}"/>
    <cellStyle name="Normal_HUTCOUNTY '01" xfId="2" xr:uid="{00000000-0005-0000-0000-000005000000}"/>
    <cellStyle name="Title" xfId="4" builtinId="15"/>
  </cellStyles>
  <dxfs count="14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</dxf>
    <dxf>
      <font>
        <strike val="0"/>
        <outline val="0"/>
        <shadow val="0"/>
        <u val="none"/>
        <vertAlign val="baseline"/>
        <color theme="1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7" formatCode="#,##0.00_);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numFmt numFmtId="8" formatCode="#,##0.00_);[Red]\(#,##0.00\)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D0D0D"/>
        <name val="Arial"/>
        <family val="2"/>
        <scheme val="none"/>
      </font>
      <numFmt numFmtId="30" formatCode="@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tshares\cstdata\CINDY\REPORTS\FY15\1-AUG%20&amp;%20SEP14%20FY15%20HUT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cst\acct\Cindy\2003\HIGHWAY%20USERS%202003\HUTYT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"/>
      <sheetName val="HUTDISTR"/>
      <sheetName val="HUTCOUNTY"/>
      <sheetName val="Counties-Faster Tier Bkdwn"/>
      <sheetName val="HUTCITIES"/>
      <sheetName val="Cities-FASTER"/>
    </sheetNames>
    <sheetDataSet>
      <sheetData sheetId="0"/>
      <sheetData sheetId="1"/>
      <sheetData sheetId="2">
        <row r="2">
          <cell r="C2" t="str">
            <v>FY 2015</v>
          </cell>
          <cell r="F2" t="str">
            <v>JULY</v>
          </cell>
          <cell r="G2" t="str">
            <v>AUGUST</v>
          </cell>
          <cell r="H2" t="str">
            <v>SEPTEMBER</v>
          </cell>
          <cell r="I2" t="str">
            <v>OCTOBER</v>
          </cell>
          <cell r="J2" t="str">
            <v>NOVEMBER</v>
          </cell>
          <cell r="K2" t="str">
            <v>DECEMBER</v>
          </cell>
          <cell r="L2" t="str">
            <v>JANUARY</v>
          </cell>
          <cell r="M2" t="str">
            <v>FEBRUARY</v>
          </cell>
          <cell r="N2" t="str">
            <v>MARCH</v>
          </cell>
          <cell r="O2" t="str">
            <v>APRIL</v>
          </cell>
          <cell r="P2" t="str">
            <v>MAY</v>
          </cell>
          <cell r="Q2" t="str">
            <v>JUNE</v>
          </cell>
          <cell r="S2" t="str">
            <v>YTD</v>
          </cell>
        </row>
        <row r="4">
          <cell r="C4" t="str">
            <v>HUT</v>
          </cell>
          <cell r="F4">
            <v>5440810</v>
          </cell>
          <cell r="G4">
            <v>4397895</v>
          </cell>
          <cell r="H4">
            <v>4363602</v>
          </cell>
          <cell r="S4">
            <v>14202307</v>
          </cell>
          <cell r="X4" t="str">
            <v>HUTF OVER FY88 TO BE DISTRIBUTED TO</v>
          </cell>
        </row>
        <row r="5">
          <cell r="C5" t="str">
            <v>&gt; 7 CENTS + FASTER</v>
          </cell>
          <cell r="F5">
            <v>12675321</v>
          </cell>
          <cell r="G5">
            <v>12297893</v>
          </cell>
          <cell r="H5">
            <v>13167618</v>
          </cell>
          <cell r="S5">
            <v>38140832</v>
          </cell>
          <cell r="X5" t="str">
            <v>COUNTIES PER STATUTE 43-4-207(2)(a)(II)</v>
          </cell>
        </row>
        <row r="6">
          <cell r="L6">
            <v>46528211.609999999</v>
          </cell>
        </row>
        <row r="7">
          <cell r="E7" t="str">
            <v>TOTAL</v>
          </cell>
          <cell r="F7">
            <v>18116131</v>
          </cell>
          <cell r="G7">
            <v>16695788</v>
          </cell>
          <cell r="H7">
            <v>17531220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S7">
            <v>52343139</v>
          </cell>
          <cell r="T7" t="str">
            <v xml:space="preserve">AMOUNT  </v>
          </cell>
          <cell r="V7" t="str">
            <v>SECOND</v>
          </cell>
        </row>
        <row r="8">
          <cell r="D8" t="str">
            <v>TOTAL DUE TO</v>
          </cell>
          <cell r="E8" t="str">
            <v>% DUE</v>
          </cell>
          <cell r="F8" t="str">
            <v>JUL PYMT</v>
          </cell>
          <cell r="G8" t="str">
            <v>AUG PYMT</v>
          </cell>
          <cell r="H8" t="str">
            <v>SEP PYMT</v>
          </cell>
          <cell r="I8" t="str">
            <v>OCT PYMT</v>
          </cell>
          <cell r="J8" t="str">
            <v>NOV PYMT</v>
          </cell>
          <cell r="K8" t="str">
            <v>DEC PYMT</v>
          </cell>
          <cell r="L8" t="str">
            <v>JAN PYMT</v>
          </cell>
          <cell r="M8" t="str">
            <v>FEB PYMT</v>
          </cell>
          <cell r="N8" t="str">
            <v>MAR PYMT</v>
          </cell>
          <cell r="O8" t="str">
            <v>APR PYMT</v>
          </cell>
          <cell r="P8" t="str">
            <v>MAY PYMT</v>
          </cell>
          <cell r="Q8" t="str">
            <v>JUN PYMT</v>
          </cell>
          <cell r="S8" t="str">
            <v>TOTAL YTD</v>
          </cell>
          <cell r="T8" t="str">
            <v xml:space="preserve">UP TO 69.7, then </v>
          </cell>
          <cell r="V8" t="str">
            <v>TIER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D8" t="str">
            <v xml:space="preserve">TOTAL </v>
          </cell>
        </row>
        <row r="9">
          <cell r="A9" t="str">
            <v>62</v>
          </cell>
          <cell r="D9" t="str">
            <v>COUNTIES FY88</v>
          </cell>
          <cell r="E9" t="str">
            <v>DEPOSIT DATE:</v>
          </cell>
          <cell r="G9">
            <v>41900</v>
          </cell>
          <cell r="H9">
            <v>41929</v>
          </cell>
          <cell r="T9" t="str">
            <v>OVER</v>
          </cell>
          <cell r="AA9" t="str">
            <v>TOTALS FOR</v>
          </cell>
          <cell r="AB9" t="str">
            <v>THIRD TIER</v>
          </cell>
          <cell r="AC9">
            <v>0</v>
          </cell>
          <cell r="AD9" t="str">
            <v>DECEMBER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M9" t="str">
            <v>TOTALS FOR</v>
          </cell>
        </row>
        <row r="10">
          <cell r="C10" t="str">
            <v>=</v>
          </cell>
          <cell r="D10" t="str">
            <v>=</v>
          </cell>
          <cell r="E10" t="str">
            <v>=</v>
          </cell>
          <cell r="F10" t="str">
            <v>=</v>
          </cell>
          <cell r="G10" t="str">
            <v>=</v>
          </cell>
          <cell r="H10" t="str">
            <v>=</v>
          </cell>
          <cell r="I10" t="str">
            <v>=</v>
          </cell>
          <cell r="J10" t="str">
            <v>=</v>
          </cell>
          <cell r="K10" t="str">
            <v>=</v>
          </cell>
          <cell r="L10" t="str">
            <v>=</v>
          </cell>
          <cell r="M10" t="str">
            <v>=</v>
          </cell>
          <cell r="N10" t="str">
            <v>=</v>
          </cell>
          <cell r="O10" t="str">
            <v>=</v>
          </cell>
          <cell r="P10" t="str">
            <v>=</v>
          </cell>
          <cell r="Q10" t="str">
            <v>=</v>
          </cell>
          <cell r="S10" t="str">
            <v>=</v>
          </cell>
          <cell r="T10" t="str">
            <v>=</v>
          </cell>
          <cell r="V10" t="str">
            <v>=</v>
          </cell>
          <cell r="W10" t="str">
            <v>NOVEMBER</v>
          </cell>
          <cell r="X10" t="str">
            <v>DECEMBER</v>
          </cell>
          <cell r="AA10" t="str">
            <v>SECOND TIER</v>
          </cell>
          <cell r="AB10" t="str">
            <v>HB 1272 %</v>
          </cell>
          <cell r="AC10" t="str">
            <v>DECEMBER</v>
          </cell>
          <cell r="AD10" t="str">
            <v>PAYMENT</v>
          </cell>
          <cell r="AE10" t="str">
            <v>JANUARY</v>
          </cell>
          <cell r="AF10" t="str">
            <v>JANUARY</v>
          </cell>
          <cell r="AG10" t="str">
            <v>FEBRUARY</v>
          </cell>
          <cell r="AH10" t="str">
            <v>MARCH</v>
          </cell>
          <cell r="AI10" t="str">
            <v>APRIL</v>
          </cell>
          <cell r="AJ10" t="str">
            <v>MAY</v>
          </cell>
          <cell r="AK10" t="str">
            <v>JUNE</v>
          </cell>
          <cell r="AM10" t="str">
            <v>THIRD TIER</v>
          </cell>
        </row>
        <row r="11">
          <cell r="E11" t="str">
            <v>1st Tier</v>
          </cell>
          <cell r="S11" t="str">
            <v/>
          </cell>
          <cell r="W11" t="str">
            <v>=</v>
          </cell>
          <cell r="X11" t="str">
            <v>=</v>
          </cell>
          <cell r="Y11" t="str">
            <v>=</v>
          </cell>
          <cell r="Z11" t="str">
            <v>=</v>
          </cell>
          <cell r="AA11" t="str">
            <v>=</v>
          </cell>
          <cell r="AB11" t="str">
            <v>=</v>
          </cell>
          <cell r="AC11" t="str">
            <v>=</v>
          </cell>
          <cell r="AD11" t="str">
            <v>=</v>
          </cell>
          <cell r="AE11" t="str">
            <v>=</v>
          </cell>
          <cell r="AF11" t="str">
            <v>=</v>
          </cell>
          <cell r="AG11" t="str">
            <v>=</v>
          </cell>
          <cell r="AH11" t="str">
            <v>=</v>
          </cell>
          <cell r="AI11" t="str">
            <v>=</v>
          </cell>
          <cell r="AJ11" t="str">
            <v>=</v>
          </cell>
          <cell r="AM11" t="str">
            <v>=</v>
          </cell>
        </row>
        <row r="12">
          <cell r="B12">
            <v>1</v>
          </cell>
          <cell r="C12" t="str">
            <v>ADAMS</v>
          </cell>
          <cell r="D12">
            <v>2281053.7000000002</v>
          </cell>
          <cell r="E12">
            <v>3.2737000000000002E-2</v>
          </cell>
          <cell r="F12">
            <v>593067.78</v>
          </cell>
          <cell r="G12">
            <v>546570.01</v>
          </cell>
          <cell r="H12">
            <v>573919.55000000005</v>
          </cell>
          <cell r="I12">
            <v>0</v>
          </cell>
          <cell r="S12">
            <v>1713557.34</v>
          </cell>
          <cell r="T12">
            <v>567496.3600000001</v>
          </cell>
          <cell r="V12">
            <v>9.5717999999999998E-2</v>
          </cell>
          <cell r="W12">
            <v>0</v>
          </cell>
          <cell r="X12">
            <v>0</v>
          </cell>
          <cell r="Y12">
            <v>0</v>
          </cell>
          <cell r="AA12">
            <v>0</v>
          </cell>
          <cell r="AB12">
            <v>4.2580873800000002E-2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M12">
            <v>0</v>
          </cell>
        </row>
        <row r="13">
          <cell r="B13">
            <v>2</v>
          </cell>
          <cell r="C13" t="str">
            <v>ALAMOSA</v>
          </cell>
          <cell r="D13">
            <v>720317.76</v>
          </cell>
          <cell r="E13">
            <v>1.0338E-2</v>
          </cell>
          <cell r="F13">
            <v>187284.56</v>
          </cell>
          <cell r="G13">
            <v>172601.06</v>
          </cell>
          <cell r="H13">
            <v>181237.75</v>
          </cell>
          <cell r="I13">
            <v>0</v>
          </cell>
          <cell r="S13">
            <v>541123.37</v>
          </cell>
          <cell r="T13">
            <v>179194.39</v>
          </cell>
          <cell r="V13">
            <v>1.1598000000000001E-2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8.7830305000000004E-3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M13">
            <v>0</v>
          </cell>
        </row>
        <row r="14">
          <cell r="B14">
            <v>3</v>
          </cell>
          <cell r="C14" t="str">
            <v>ARAPAHOE</v>
          </cell>
          <cell r="D14">
            <v>2341425.33</v>
          </cell>
          <cell r="E14">
            <v>3.3603000000000001E-2</v>
          </cell>
          <cell r="F14">
            <v>608756.35</v>
          </cell>
          <cell r="G14">
            <v>561028.56000000006</v>
          </cell>
          <cell r="H14">
            <v>589101.59</v>
          </cell>
          <cell r="I14">
            <v>0</v>
          </cell>
          <cell r="S14">
            <v>1758886.5</v>
          </cell>
          <cell r="T14">
            <v>582538.83000000007</v>
          </cell>
          <cell r="V14">
            <v>0.12656000000000001</v>
          </cell>
          <cell r="W14">
            <v>0</v>
          </cell>
          <cell r="X14">
            <v>0</v>
          </cell>
          <cell r="Y14">
            <v>0</v>
          </cell>
          <cell r="AA14">
            <v>0</v>
          </cell>
          <cell r="AB14">
            <v>3.6243038599999999E-2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M14">
            <v>0</v>
          </cell>
        </row>
        <row r="15">
          <cell r="B15">
            <v>4</v>
          </cell>
          <cell r="C15" t="str">
            <v>ARCHULETA</v>
          </cell>
          <cell r="D15">
            <v>751184.67</v>
          </cell>
          <cell r="E15">
            <v>1.0781000000000001E-2</v>
          </cell>
          <cell r="F15">
            <v>195310.01</v>
          </cell>
          <cell r="G15">
            <v>179997.29</v>
          </cell>
          <cell r="H15">
            <v>189004.08</v>
          </cell>
          <cell r="I15">
            <v>0</v>
          </cell>
          <cell r="S15">
            <v>564311.38</v>
          </cell>
          <cell r="T15">
            <v>186873.29000000004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1.0964583599999999E-2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M15">
            <v>0</v>
          </cell>
        </row>
        <row r="16">
          <cell r="B16">
            <v>5</v>
          </cell>
          <cell r="C16" t="str">
            <v>BACA</v>
          </cell>
          <cell r="D16">
            <v>1082506.32</v>
          </cell>
          <cell r="E16">
            <v>1.5535999999999999E-2</v>
          </cell>
          <cell r="F16">
            <v>281452.21000000002</v>
          </cell>
          <cell r="G16">
            <v>259385.76</v>
          </cell>
          <cell r="H16">
            <v>272365.03000000003</v>
          </cell>
          <cell r="I16">
            <v>0</v>
          </cell>
          <cell r="S16">
            <v>813203</v>
          </cell>
          <cell r="T16">
            <v>269303.32000000007</v>
          </cell>
          <cell r="W16">
            <v>0</v>
          </cell>
          <cell r="X16">
            <v>0</v>
          </cell>
          <cell r="Y16">
            <v>0</v>
          </cell>
          <cell r="AA16">
            <v>0</v>
          </cell>
          <cell r="AB16">
            <v>1.20787408E-2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M16">
            <v>0</v>
          </cell>
        </row>
        <row r="17">
          <cell r="B17">
            <v>6</v>
          </cell>
          <cell r="C17" t="str">
            <v>BENT</v>
          </cell>
          <cell r="D17">
            <v>541768.41</v>
          </cell>
          <cell r="E17">
            <v>7.7749999999999998E-3</v>
          </cell>
          <cell r="F17">
            <v>140852.92000000001</v>
          </cell>
          <cell r="G17">
            <v>129809.75</v>
          </cell>
          <cell r="H17">
            <v>136305.24</v>
          </cell>
          <cell r="I17">
            <v>0</v>
          </cell>
          <cell r="S17">
            <v>406967.91000000003</v>
          </cell>
          <cell r="T17">
            <v>134800.5</v>
          </cell>
          <cell r="W17">
            <v>0</v>
          </cell>
          <cell r="X17">
            <v>0</v>
          </cell>
          <cell r="Y17">
            <v>0</v>
          </cell>
          <cell r="AA17">
            <v>0</v>
          </cell>
          <cell r="AB17">
            <v>5.9215548999999998E-3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M17">
            <v>0</v>
          </cell>
        </row>
        <row r="18">
          <cell r="B18">
            <v>7</v>
          </cell>
          <cell r="C18" t="str">
            <v>BOULDER</v>
          </cell>
          <cell r="D18">
            <v>1492763.54</v>
          </cell>
          <cell r="E18">
            <v>2.1423999999999999E-2</v>
          </cell>
          <cell r="F18">
            <v>388119.99</v>
          </cell>
          <cell r="G18">
            <v>357690.56</v>
          </cell>
          <cell r="H18">
            <v>375588.86</v>
          </cell>
          <cell r="I18">
            <v>0</v>
          </cell>
          <cell r="S18">
            <v>1121399.4100000001</v>
          </cell>
          <cell r="T18">
            <v>371364.12999999989</v>
          </cell>
          <cell r="V18">
            <v>7.3570999999999998E-2</v>
          </cell>
          <cell r="W18">
            <v>0</v>
          </cell>
          <cell r="X18">
            <v>0</v>
          </cell>
          <cell r="Y18">
            <v>0</v>
          </cell>
          <cell r="AA18">
            <v>0</v>
          </cell>
          <cell r="AB18">
            <v>2.79513175E-2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</row>
        <row r="19">
          <cell r="B19">
            <v>8</v>
          </cell>
          <cell r="C19" t="str">
            <v>CHAFFEE</v>
          </cell>
          <cell r="D19">
            <v>890798.04</v>
          </cell>
          <cell r="E19">
            <v>1.2784E-2</v>
          </cell>
          <cell r="F19">
            <v>231596.62</v>
          </cell>
          <cell r="G19">
            <v>213438.95</v>
          </cell>
          <cell r="H19">
            <v>224119.12</v>
          </cell>
          <cell r="I19">
            <v>0</v>
          </cell>
          <cell r="S19">
            <v>669154.68999999994</v>
          </cell>
          <cell r="T19">
            <v>221643.35000000009</v>
          </cell>
          <cell r="W19">
            <v>0</v>
          </cell>
          <cell r="X19">
            <v>0</v>
          </cell>
          <cell r="Y19">
            <v>0</v>
          </cell>
          <cell r="AA19">
            <v>0</v>
          </cell>
          <cell r="AB19">
            <v>8.3026984000000009E-3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</row>
        <row r="20">
          <cell r="B20">
            <v>9</v>
          </cell>
          <cell r="C20" t="str">
            <v>CHEYENNE</v>
          </cell>
          <cell r="D20">
            <v>583594.6</v>
          </cell>
          <cell r="E20">
            <v>8.3759999999999998E-3</v>
          </cell>
          <cell r="F20">
            <v>151740.71</v>
          </cell>
          <cell r="G20">
            <v>139843.92000000001</v>
          </cell>
          <cell r="H20">
            <v>146841.5</v>
          </cell>
          <cell r="I20">
            <v>0</v>
          </cell>
          <cell r="S20">
            <v>438426.13</v>
          </cell>
          <cell r="T20">
            <v>145168.46999999997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7.1285608999999998E-3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</row>
        <row r="21">
          <cell r="B21">
            <v>10</v>
          </cell>
          <cell r="C21" t="str">
            <v>CLEAR CREEK</v>
          </cell>
          <cell r="D21">
            <v>392966.09</v>
          </cell>
          <cell r="E21">
            <v>5.64E-3</v>
          </cell>
          <cell r="F21">
            <v>102174.98</v>
          </cell>
          <cell r="G21">
            <v>94164.24</v>
          </cell>
          <cell r="H21">
            <v>98876.08</v>
          </cell>
          <cell r="I21">
            <v>0</v>
          </cell>
          <cell r="S21">
            <v>295215.3</v>
          </cell>
          <cell r="T21">
            <v>97750.790000000037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4.8381604999999999E-3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M21">
            <v>0</v>
          </cell>
        </row>
        <row r="22">
          <cell r="B22">
            <v>11</v>
          </cell>
          <cell r="C22" t="str">
            <v>CONEJOS</v>
          </cell>
          <cell r="D22">
            <v>789187.74</v>
          </cell>
          <cell r="E22">
            <v>1.1325999999999999E-2</v>
          </cell>
          <cell r="F22">
            <v>205183.3</v>
          </cell>
          <cell r="G22">
            <v>189096.49</v>
          </cell>
          <cell r="H22">
            <v>198558.6</v>
          </cell>
          <cell r="I22">
            <v>0</v>
          </cell>
          <cell r="S22">
            <v>592838.39</v>
          </cell>
          <cell r="T22">
            <v>196349.34999999998</v>
          </cell>
          <cell r="W22">
            <v>0</v>
          </cell>
          <cell r="X22">
            <v>0</v>
          </cell>
          <cell r="Y22">
            <v>0</v>
          </cell>
          <cell r="AA22">
            <v>0</v>
          </cell>
          <cell r="AB22">
            <v>8.8066134999999993E-3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M22">
            <v>0</v>
          </cell>
        </row>
        <row r="23">
          <cell r="B23">
            <v>12</v>
          </cell>
          <cell r="C23" t="str">
            <v>COSTILLA</v>
          </cell>
          <cell r="D23">
            <v>1395398.05</v>
          </cell>
          <cell r="E23">
            <v>2.0025999999999999E-2</v>
          </cell>
          <cell r="F23">
            <v>362793.64</v>
          </cell>
          <cell r="G23">
            <v>334349.84999999998</v>
          </cell>
          <cell r="H23">
            <v>351080.21</v>
          </cell>
          <cell r="I23">
            <v>0</v>
          </cell>
          <cell r="S23">
            <v>1048223.7</v>
          </cell>
          <cell r="T23">
            <v>347174.35000000009</v>
          </cell>
          <cell r="W23">
            <v>0</v>
          </cell>
          <cell r="X23">
            <v>0</v>
          </cell>
          <cell r="Y23">
            <v>0</v>
          </cell>
          <cell r="AA23">
            <v>0</v>
          </cell>
          <cell r="AB23">
            <v>2.0664550899999998E-2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M23">
            <v>0</v>
          </cell>
        </row>
        <row r="24">
          <cell r="B24">
            <v>13</v>
          </cell>
          <cell r="C24" t="str">
            <v>CROWLEY</v>
          </cell>
          <cell r="D24">
            <v>296542.77</v>
          </cell>
          <cell r="E24">
            <v>4.2560000000000002E-3</v>
          </cell>
          <cell r="F24">
            <v>77102.25</v>
          </cell>
          <cell r="G24">
            <v>71057.27</v>
          </cell>
          <cell r="H24">
            <v>74612.87</v>
          </cell>
          <cell r="I24">
            <v>0</v>
          </cell>
          <cell r="S24">
            <v>222772.39</v>
          </cell>
          <cell r="T24">
            <v>73770.38</v>
          </cell>
          <cell r="W24">
            <v>0</v>
          </cell>
          <cell r="X24">
            <v>0</v>
          </cell>
          <cell r="Y24">
            <v>0</v>
          </cell>
          <cell r="AA24">
            <v>0</v>
          </cell>
          <cell r="AB24">
            <v>3.4503272000000001E-3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M24">
            <v>0</v>
          </cell>
        </row>
        <row r="25">
          <cell r="B25">
            <v>14</v>
          </cell>
          <cell r="C25" t="str">
            <v>CUSTER</v>
          </cell>
          <cell r="D25">
            <v>527848.94999999995</v>
          </cell>
          <cell r="E25">
            <v>7.5760000000000003E-3</v>
          </cell>
          <cell r="F25">
            <v>137247.81</v>
          </cell>
          <cell r="G25">
            <v>126487.29</v>
          </cell>
          <cell r="H25">
            <v>132816.51999999999</v>
          </cell>
          <cell r="I25">
            <v>0</v>
          </cell>
          <cell r="S25">
            <v>396551.62</v>
          </cell>
          <cell r="T25">
            <v>131297.32999999996</v>
          </cell>
          <cell r="W25">
            <v>0</v>
          </cell>
          <cell r="X25">
            <v>0</v>
          </cell>
          <cell r="Y25">
            <v>0</v>
          </cell>
          <cell r="AA25">
            <v>0</v>
          </cell>
          <cell r="AB25">
            <v>5.7970265E-3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M25">
            <v>0</v>
          </cell>
        </row>
        <row r="26">
          <cell r="B26">
            <v>15</v>
          </cell>
          <cell r="C26" t="str">
            <v>DELTA</v>
          </cell>
          <cell r="D26">
            <v>1093657.42</v>
          </cell>
          <cell r="E26">
            <v>1.5696000000000002E-2</v>
          </cell>
          <cell r="F26">
            <v>284350.78999999998</v>
          </cell>
          <cell r="G26">
            <v>262057.09</v>
          </cell>
          <cell r="H26">
            <v>275170.03000000003</v>
          </cell>
          <cell r="I26">
            <v>0</v>
          </cell>
          <cell r="S26">
            <v>821577.91</v>
          </cell>
          <cell r="T26">
            <v>272079.50999999989</v>
          </cell>
          <cell r="W26">
            <v>0</v>
          </cell>
          <cell r="X26">
            <v>0</v>
          </cell>
          <cell r="Y26">
            <v>0</v>
          </cell>
          <cell r="AA26">
            <v>0</v>
          </cell>
          <cell r="AB26">
            <v>1.47024758E-2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M26">
            <v>0</v>
          </cell>
        </row>
        <row r="27">
          <cell r="B27">
            <v>16</v>
          </cell>
          <cell r="C27" t="str">
            <v>DOLORES</v>
          </cell>
          <cell r="D27">
            <v>792399.35999999999</v>
          </cell>
          <cell r="E27">
            <v>1.1372E-2</v>
          </cell>
          <cell r="F27">
            <v>206016.64000000001</v>
          </cell>
          <cell r="G27">
            <v>189864.5</v>
          </cell>
          <cell r="H27">
            <v>199365.03</v>
          </cell>
          <cell r="I27">
            <v>0</v>
          </cell>
          <cell r="S27">
            <v>595246.17000000004</v>
          </cell>
          <cell r="T27">
            <v>197153.18999999994</v>
          </cell>
          <cell r="W27">
            <v>0</v>
          </cell>
          <cell r="X27">
            <v>0</v>
          </cell>
          <cell r="Y27">
            <v>0</v>
          </cell>
          <cell r="AA27">
            <v>0</v>
          </cell>
          <cell r="AB27">
            <v>7.4465419E-3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M27">
            <v>0</v>
          </cell>
        </row>
        <row r="28">
          <cell r="B28">
            <v>17</v>
          </cell>
          <cell r="C28" t="str">
            <v xml:space="preserve">DOUGLAS </v>
          </cell>
          <cell r="D28">
            <v>1278624.57</v>
          </cell>
          <cell r="E28">
            <v>1.8350000000000002E-2</v>
          </cell>
          <cell r="F28">
            <v>332431</v>
          </cell>
          <cell r="G28">
            <v>306367.71000000002</v>
          </cell>
          <cell r="H28">
            <v>321697.89</v>
          </cell>
          <cell r="I28">
            <v>0</v>
          </cell>
          <cell r="S28">
            <v>960496.6</v>
          </cell>
          <cell r="T28">
            <v>318127.97000000009</v>
          </cell>
          <cell r="V28">
            <v>3.5147999999999999E-2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5.2498720300000003E-2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M28">
            <v>0</v>
          </cell>
        </row>
        <row r="29">
          <cell r="B29">
            <v>18</v>
          </cell>
          <cell r="C29" t="str">
            <v>EAGLE</v>
          </cell>
          <cell r="D29">
            <v>906139.28</v>
          </cell>
          <cell r="E29">
            <v>1.3004999999999999E-2</v>
          </cell>
          <cell r="F29">
            <v>235600.28</v>
          </cell>
          <cell r="G29">
            <v>217128.72</v>
          </cell>
          <cell r="H29">
            <v>227993.52</v>
          </cell>
          <cell r="I29">
            <v>0</v>
          </cell>
          <cell r="S29">
            <v>680722.52</v>
          </cell>
          <cell r="T29">
            <v>225416.76</v>
          </cell>
          <cell r="W29">
            <v>0</v>
          </cell>
          <cell r="X29">
            <v>0</v>
          </cell>
          <cell r="Y29">
            <v>0</v>
          </cell>
          <cell r="AA29">
            <v>0</v>
          </cell>
          <cell r="AB29">
            <v>1.19578692E-2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M29">
            <v>0</v>
          </cell>
        </row>
        <row r="30">
          <cell r="B30">
            <v>19</v>
          </cell>
          <cell r="C30" t="str">
            <v>EL PASO</v>
          </cell>
          <cell r="D30">
            <v>2603687.38</v>
          </cell>
          <cell r="E30">
            <v>3.7366999999999997E-2</v>
          </cell>
          <cell r="F30">
            <v>676945.47</v>
          </cell>
          <cell r="G30">
            <v>623871.51</v>
          </cell>
          <cell r="H30">
            <v>655089.1</v>
          </cell>
          <cell r="I30">
            <v>0</v>
          </cell>
          <cell r="S30">
            <v>1955906.08</v>
          </cell>
          <cell r="T30">
            <v>647781.29999999981</v>
          </cell>
          <cell r="V30">
            <v>0.130552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6.6739580699999995E-2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M30">
            <v>0</v>
          </cell>
        </row>
        <row r="31">
          <cell r="B31">
            <v>20</v>
          </cell>
          <cell r="C31" t="str">
            <v>ELBERT</v>
          </cell>
          <cell r="D31">
            <v>940264.43</v>
          </cell>
          <cell r="E31">
            <v>1.3494000000000001E-2</v>
          </cell>
          <cell r="F31">
            <v>244459.07</v>
          </cell>
          <cell r="G31">
            <v>225292.96</v>
          </cell>
          <cell r="H31">
            <v>236566.28</v>
          </cell>
          <cell r="I31">
            <v>0</v>
          </cell>
          <cell r="S31">
            <v>706318.31</v>
          </cell>
          <cell r="T31">
            <v>233946.12</v>
          </cell>
          <cell r="W31">
            <v>0</v>
          </cell>
          <cell r="X31">
            <v>0</v>
          </cell>
          <cell r="Y31">
            <v>0</v>
          </cell>
          <cell r="AA31">
            <v>0</v>
          </cell>
          <cell r="AB31">
            <v>1.47453576E-2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M31">
            <v>0</v>
          </cell>
        </row>
        <row r="32">
          <cell r="B32">
            <v>21</v>
          </cell>
          <cell r="C32" t="str">
            <v>FREMONT</v>
          </cell>
          <cell r="D32">
            <v>1041700.7</v>
          </cell>
          <cell r="E32">
            <v>1.495E-2</v>
          </cell>
          <cell r="F32">
            <v>270836.15999999997</v>
          </cell>
          <cell r="G32">
            <v>249602.03</v>
          </cell>
          <cell r="H32">
            <v>262091.74</v>
          </cell>
          <cell r="I32">
            <v>0</v>
          </cell>
          <cell r="S32">
            <v>782529.92999999993</v>
          </cell>
          <cell r="T32">
            <v>259170.77000000002</v>
          </cell>
          <cell r="W32">
            <v>0</v>
          </cell>
          <cell r="X32">
            <v>0</v>
          </cell>
          <cell r="Y32">
            <v>0</v>
          </cell>
          <cell r="AA32">
            <v>0</v>
          </cell>
          <cell r="AB32">
            <v>1.41662219E-2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M32">
            <v>0</v>
          </cell>
        </row>
        <row r="33">
          <cell r="B33">
            <v>22</v>
          </cell>
          <cell r="C33" t="str">
            <v>GARFIELD</v>
          </cell>
          <cell r="D33">
            <v>1317968.47</v>
          </cell>
          <cell r="E33">
            <v>1.8915000000000001E-2</v>
          </cell>
          <cell r="F33">
            <v>342666.62</v>
          </cell>
          <cell r="G33">
            <v>315800.83</v>
          </cell>
          <cell r="H33">
            <v>331603.03000000003</v>
          </cell>
          <cell r="I33">
            <v>0</v>
          </cell>
          <cell r="S33">
            <v>990070.48</v>
          </cell>
          <cell r="T33">
            <v>327897.99</v>
          </cell>
          <cell r="W33">
            <v>0</v>
          </cell>
          <cell r="X33">
            <v>0</v>
          </cell>
          <cell r="Y33">
            <v>0</v>
          </cell>
          <cell r="AA33">
            <v>0</v>
          </cell>
          <cell r="AB33">
            <v>1.8527533200000001E-2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M33">
            <v>0</v>
          </cell>
        </row>
        <row r="34">
          <cell r="B34">
            <v>23</v>
          </cell>
          <cell r="C34" t="str">
            <v>GILPIN</v>
          </cell>
          <cell r="D34">
            <v>289925.76000000001</v>
          </cell>
          <cell r="E34">
            <v>4.1609999999999998E-3</v>
          </cell>
          <cell r="F34">
            <v>75381.22</v>
          </cell>
          <cell r="G34">
            <v>69471.17</v>
          </cell>
          <cell r="H34">
            <v>72947.41</v>
          </cell>
          <cell r="I34">
            <v>0</v>
          </cell>
          <cell r="S34">
            <v>217799.80000000002</v>
          </cell>
          <cell r="T34">
            <v>72125.959999999992</v>
          </cell>
          <cell r="W34">
            <v>0</v>
          </cell>
          <cell r="X34">
            <v>0</v>
          </cell>
          <cell r="Y34">
            <v>0</v>
          </cell>
          <cell r="AA34">
            <v>0</v>
          </cell>
          <cell r="AB34">
            <v>3.0981297000000001E-3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M34">
            <v>0</v>
          </cell>
        </row>
        <row r="35">
          <cell r="B35">
            <v>24</v>
          </cell>
          <cell r="C35" t="str">
            <v>GRAND</v>
          </cell>
          <cell r="D35">
            <v>1211342.1200000001</v>
          </cell>
          <cell r="E35">
            <v>1.7385000000000001E-2</v>
          </cell>
          <cell r="F35">
            <v>314948.94</v>
          </cell>
          <cell r="G35">
            <v>290256.27</v>
          </cell>
          <cell r="H35">
            <v>304780.26</v>
          </cell>
          <cell r="I35">
            <v>0</v>
          </cell>
          <cell r="S35">
            <v>909985.47</v>
          </cell>
          <cell r="T35">
            <v>301356.65000000014</v>
          </cell>
          <cell r="W35">
            <v>0</v>
          </cell>
          <cell r="X35">
            <v>0</v>
          </cell>
          <cell r="Y35">
            <v>0</v>
          </cell>
          <cell r="AA35">
            <v>0</v>
          </cell>
          <cell r="AB35">
            <v>1.31090323E-2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M35">
            <v>0</v>
          </cell>
        </row>
        <row r="36">
          <cell r="B36">
            <v>25</v>
          </cell>
          <cell r="C36" t="str">
            <v>GUNNISON</v>
          </cell>
          <cell r="D36">
            <v>1271008.3700000001</v>
          </cell>
          <cell r="E36">
            <v>1.8241E-2</v>
          </cell>
          <cell r="F36">
            <v>330456.34999999998</v>
          </cell>
          <cell r="G36">
            <v>304547.87</v>
          </cell>
          <cell r="H36">
            <v>319786.98</v>
          </cell>
          <cell r="I36">
            <v>0</v>
          </cell>
          <cell r="S36">
            <v>954791.2</v>
          </cell>
          <cell r="T36">
            <v>316217.17000000016</v>
          </cell>
          <cell r="W36">
            <v>0</v>
          </cell>
          <cell r="X36">
            <v>0</v>
          </cell>
          <cell r="Y36">
            <v>0</v>
          </cell>
          <cell r="AA36">
            <v>0</v>
          </cell>
          <cell r="AB36">
            <v>1.2956860000000001E-2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M36">
            <v>0</v>
          </cell>
        </row>
        <row r="37">
          <cell r="B37">
            <v>26</v>
          </cell>
          <cell r="C37" t="str">
            <v>HINSDALE</v>
          </cell>
          <cell r="D37">
            <v>395150.2</v>
          </cell>
          <cell r="E37">
            <v>5.6709999999999998E-3</v>
          </cell>
          <cell r="F37">
            <v>102736.58</v>
          </cell>
          <cell r="G37">
            <v>94681.81</v>
          </cell>
          <cell r="H37">
            <v>99419.55</v>
          </cell>
          <cell r="I37">
            <v>0</v>
          </cell>
          <cell r="S37">
            <v>296837.94</v>
          </cell>
          <cell r="T37">
            <v>98312.260000000009</v>
          </cell>
          <cell r="W37">
            <v>0</v>
          </cell>
          <cell r="X37">
            <v>0</v>
          </cell>
          <cell r="Y37">
            <v>0</v>
          </cell>
          <cell r="AA37">
            <v>0</v>
          </cell>
          <cell r="AB37">
            <v>2.9540742000000002E-3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M37">
            <v>0</v>
          </cell>
        </row>
        <row r="38">
          <cell r="B38">
            <v>27</v>
          </cell>
          <cell r="C38" t="str">
            <v>HUERFANO</v>
          </cell>
          <cell r="D38">
            <v>784334.23</v>
          </cell>
          <cell r="E38">
            <v>1.1257E-2</v>
          </cell>
          <cell r="F38">
            <v>203933.29</v>
          </cell>
          <cell r="G38">
            <v>187944.49</v>
          </cell>
          <cell r="H38">
            <v>197348.94</v>
          </cell>
          <cell r="I38">
            <v>0</v>
          </cell>
          <cell r="S38">
            <v>589226.72</v>
          </cell>
          <cell r="T38">
            <v>195107.51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7.7881108000000003E-3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M38">
            <v>0</v>
          </cell>
        </row>
        <row r="39">
          <cell r="B39">
            <v>28</v>
          </cell>
          <cell r="C39" t="str">
            <v>JACKSON</v>
          </cell>
          <cell r="D39">
            <v>643520.80000000005</v>
          </cell>
          <cell r="E39">
            <v>9.2359999999999994E-3</v>
          </cell>
          <cell r="F39">
            <v>167320.59</v>
          </cell>
          <cell r="G39">
            <v>154202.29999999999</v>
          </cell>
          <cell r="H39">
            <v>161918.35</v>
          </cell>
          <cell r="I39">
            <v>0</v>
          </cell>
          <cell r="S39">
            <v>483441.24</v>
          </cell>
          <cell r="T39">
            <v>160079.56000000006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  <cell r="AB39">
            <v>6.0617672000000001E-3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M39">
            <v>0</v>
          </cell>
        </row>
        <row r="40">
          <cell r="B40">
            <v>29</v>
          </cell>
          <cell r="C40" t="str">
            <v>JEFFERSON</v>
          </cell>
          <cell r="D40">
            <v>3570734.86</v>
          </cell>
          <cell r="E40">
            <v>5.1246E-2</v>
          </cell>
          <cell r="F40">
            <v>928379.25</v>
          </cell>
          <cell r="G40">
            <v>855592.35</v>
          </cell>
          <cell r="H40">
            <v>898404.9</v>
          </cell>
          <cell r="I40">
            <v>0</v>
          </cell>
          <cell r="S40">
            <v>2682376.5</v>
          </cell>
          <cell r="T40">
            <v>888358.35999999987</v>
          </cell>
          <cell r="V40">
            <v>0.14966599999999999</v>
          </cell>
          <cell r="W40">
            <v>0</v>
          </cell>
          <cell r="X40">
            <v>0</v>
          </cell>
          <cell r="Y40">
            <v>0</v>
          </cell>
          <cell r="AA40">
            <v>0</v>
          </cell>
          <cell r="AB40">
            <v>6.9086976100000003E-2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M40">
            <v>0</v>
          </cell>
        </row>
        <row r="41">
          <cell r="B41">
            <v>30</v>
          </cell>
          <cell r="C41" t="str">
            <v>KIOWA</v>
          </cell>
          <cell r="D41">
            <v>619558.92000000004</v>
          </cell>
          <cell r="E41">
            <v>8.8920000000000006E-3</v>
          </cell>
          <cell r="F41">
            <v>161088.64000000001</v>
          </cell>
          <cell r="G41">
            <v>148458.95000000001</v>
          </cell>
          <cell r="H41">
            <v>155887.60999999999</v>
          </cell>
          <cell r="I41">
            <v>0</v>
          </cell>
          <cell r="S41">
            <v>465435.2</v>
          </cell>
          <cell r="T41">
            <v>154123.72000000003</v>
          </cell>
          <cell r="W41">
            <v>0</v>
          </cell>
          <cell r="X41">
            <v>0</v>
          </cell>
          <cell r="Y41">
            <v>0</v>
          </cell>
          <cell r="AA41">
            <v>0</v>
          </cell>
          <cell r="AB41">
            <v>6.6168855E-3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M41">
            <v>0</v>
          </cell>
        </row>
        <row r="42">
          <cell r="B42">
            <v>31</v>
          </cell>
          <cell r="C42" t="str">
            <v>KIT CARSON</v>
          </cell>
          <cell r="D42">
            <v>1145358.56</v>
          </cell>
          <cell r="E42">
            <v>1.6438000000000001E-2</v>
          </cell>
          <cell r="F42">
            <v>297792.96000000002</v>
          </cell>
          <cell r="G42">
            <v>274445.36</v>
          </cell>
          <cell r="H42">
            <v>288178.19</v>
          </cell>
          <cell r="I42">
            <v>0</v>
          </cell>
          <cell r="S42">
            <v>860416.51</v>
          </cell>
          <cell r="T42">
            <v>284942.05000000005</v>
          </cell>
          <cell r="W42">
            <v>0</v>
          </cell>
          <cell r="X42">
            <v>0</v>
          </cell>
          <cell r="Y42">
            <v>0</v>
          </cell>
          <cell r="AA42">
            <v>0</v>
          </cell>
          <cell r="AB42">
            <v>1.3696752499999999E-2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M42">
            <v>0</v>
          </cell>
        </row>
        <row r="43">
          <cell r="B43">
            <v>32</v>
          </cell>
          <cell r="C43" t="str">
            <v>LA PLATA</v>
          </cell>
          <cell r="D43">
            <v>927643.41</v>
          </cell>
          <cell r="E43">
            <v>1.3313E-2</v>
          </cell>
          <cell r="F43">
            <v>241180.05</v>
          </cell>
          <cell r="G43">
            <v>222271.03</v>
          </cell>
          <cell r="H43">
            <v>233393.13</v>
          </cell>
          <cell r="I43">
            <v>0</v>
          </cell>
          <cell r="S43">
            <v>696844.21</v>
          </cell>
          <cell r="T43">
            <v>230799.20000000007</v>
          </cell>
          <cell r="V43">
            <v>2.0733000000000001E-2</v>
          </cell>
          <cell r="W43">
            <v>0</v>
          </cell>
          <cell r="X43">
            <v>0</v>
          </cell>
          <cell r="Y43">
            <v>0</v>
          </cell>
          <cell r="AA43">
            <v>0</v>
          </cell>
          <cell r="AB43">
            <v>1.63429756E-2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M43">
            <v>0</v>
          </cell>
        </row>
        <row r="44">
          <cell r="B44">
            <v>33</v>
          </cell>
          <cell r="C44" t="str">
            <v>LAKE</v>
          </cell>
          <cell r="D44">
            <v>275569.68</v>
          </cell>
          <cell r="E44">
            <v>3.9550000000000002E-3</v>
          </cell>
          <cell r="F44">
            <v>71649.3</v>
          </cell>
          <cell r="G44">
            <v>66031.839999999997</v>
          </cell>
          <cell r="H44">
            <v>69335.98</v>
          </cell>
          <cell r="I44">
            <v>0</v>
          </cell>
          <cell r="S44">
            <v>207017.12</v>
          </cell>
          <cell r="T44">
            <v>68552.56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  <cell r="AB44">
            <v>3.7417100000000001E-3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M44">
            <v>0</v>
          </cell>
        </row>
        <row r="45">
          <cell r="B45">
            <v>34</v>
          </cell>
          <cell r="C45" t="str">
            <v>LARIMER</v>
          </cell>
          <cell r="D45">
            <v>2039724.61</v>
          </cell>
          <cell r="E45">
            <v>2.9274000000000001E-2</v>
          </cell>
          <cell r="F45">
            <v>530331.62</v>
          </cell>
          <cell r="G45">
            <v>488752.5</v>
          </cell>
          <cell r="H45">
            <v>513208.93</v>
          </cell>
          <cell r="I45">
            <v>0</v>
          </cell>
          <cell r="S45">
            <v>1532293.05</v>
          </cell>
          <cell r="T45">
            <v>507431.56000000006</v>
          </cell>
          <cell r="V45">
            <v>7.9977999999999994E-2</v>
          </cell>
          <cell r="W45">
            <v>0</v>
          </cell>
          <cell r="X45">
            <v>0</v>
          </cell>
          <cell r="Y45">
            <v>0</v>
          </cell>
          <cell r="AA45">
            <v>0</v>
          </cell>
          <cell r="AB45">
            <v>4.1380815600000002E-2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M45">
            <v>0</v>
          </cell>
        </row>
        <row r="46">
          <cell r="B46">
            <v>35</v>
          </cell>
          <cell r="C46" t="str">
            <v>LAS ANIMAS</v>
          </cell>
          <cell r="D46">
            <v>1448356.95</v>
          </cell>
          <cell r="E46">
            <v>2.0785999999999999E-2</v>
          </cell>
          <cell r="F46">
            <v>376561.9</v>
          </cell>
          <cell r="G46">
            <v>347038.65</v>
          </cell>
          <cell r="H46">
            <v>364403.94</v>
          </cell>
          <cell r="I46">
            <v>0</v>
          </cell>
          <cell r="S46">
            <v>1088004.49</v>
          </cell>
          <cell r="T46">
            <v>360352.45999999996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1.51029761E-2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M46">
            <v>0</v>
          </cell>
        </row>
        <row r="47">
          <cell r="B47">
            <v>36</v>
          </cell>
          <cell r="C47" t="str">
            <v>LINCOLN</v>
          </cell>
          <cell r="D47">
            <v>806025.53</v>
          </cell>
          <cell r="E47">
            <v>1.1568E-2</v>
          </cell>
          <cell r="F47">
            <v>209567.4</v>
          </cell>
          <cell r="G47">
            <v>193136.88</v>
          </cell>
          <cell r="H47">
            <v>202801.15</v>
          </cell>
          <cell r="I47">
            <v>0</v>
          </cell>
          <cell r="S47">
            <v>605505.43000000005</v>
          </cell>
          <cell r="T47">
            <v>200520.09999999998</v>
          </cell>
          <cell r="V47">
            <v>1.8866000000000001E-2</v>
          </cell>
          <cell r="W47">
            <v>0</v>
          </cell>
          <cell r="X47">
            <v>0</v>
          </cell>
          <cell r="Y47">
            <v>0</v>
          </cell>
          <cell r="AA47">
            <v>0</v>
          </cell>
          <cell r="AB47">
            <v>1.0947066300000001E-2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M47">
            <v>0</v>
          </cell>
        </row>
        <row r="48">
          <cell r="B48">
            <v>37</v>
          </cell>
          <cell r="C48" t="str">
            <v>LOGAN</v>
          </cell>
          <cell r="D48">
            <v>1381227.5</v>
          </cell>
          <cell r="E48">
            <v>1.9823E-2</v>
          </cell>
          <cell r="F48">
            <v>359116.06</v>
          </cell>
          <cell r="G48">
            <v>330960.61</v>
          </cell>
          <cell r="H48">
            <v>347521.37</v>
          </cell>
          <cell r="I48">
            <v>0</v>
          </cell>
          <cell r="S48">
            <v>1037598.0399999999</v>
          </cell>
          <cell r="T48">
            <v>343629.46000000008</v>
          </cell>
          <cell r="V48">
            <v>2.0334000000000001E-2</v>
          </cell>
          <cell r="W48">
            <v>0</v>
          </cell>
          <cell r="X48">
            <v>0</v>
          </cell>
          <cell r="Y48">
            <v>0</v>
          </cell>
          <cell r="AA48">
            <v>0</v>
          </cell>
          <cell r="AB48">
            <v>1.7668768200000001E-2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M48">
            <v>0</v>
          </cell>
        </row>
        <row r="49">
          <cell r="B49">
            <v>38</v>
          </cell>
          <cell r="C49" t="str">
            <v>MESA</v>
          </cell>
          <cell r="D49">
            <v>2842659.54</v>
          </cell>
          <cell r="E49">
            <v>4.0797E-2</v>
          </cell>
          <cell r="F49">
            <v>739083.8</v>
          </cell>
          <cell r="G49">
            <v>681138.06</v>
          </cell>
          <cell r="H49">
            <v>715221.18</v>
          </cell>
          <cell r="I49">
            <v>0</v>
          </cell>
          <cell r="S49">
            <v>2135443.04</v>
          </cell>
          <cell r="T49">
            <v>707216.5</v>
          </cell>
          <cell r="V49">
            <v>4.3284999999999997E-2</v>
          </cell>
          <cell r="W49">
            <v>0</v>
          </cell>
          <cell r="X49">
            <v>0</v>
          </cell>
          <cell r="Y49">
            <v>0</v>
          </cell>
          <cell r="AA49">
            <v>0</v>
          </cell>
          <cell r="AB49">
            <v>3.7899909699999998E-2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M49">
            <v>0</v>
          </cell>
        </row>
        <row r="50">
          <cell r="B50">
            <v>39</v>
          </cell>
          <cell r="C50" t="str">
            <v>MINERAL</v>
          </cell>
          <cell r="D50">
            <v>292672.24</v>
          </cell>
          <cell r="E50">
            <v>4.1999999999999997E-3</v>
          </cell>
          <cell r="F50">
            <v>76087.75</v>
          </cell>
          <cell r="G50">
            <v>70122.31</v>
          </cell>
          <cell r="H50">
            <v>73631.12</v>
          </cell>
          <cell r="I50">
            <v>0</v>
          </cell>
          <cell r="S50">
            <v>219841.18</v>
          </cell>
          <cell r="T50">
            <v>72831.06</v>
          </cell>
          <cell r="W50">
            <v>0</v>
          </cell>
          <cell r="X50">
            <v>0</v>
          </cell>
          <cell r="Y50">
            <v>0</v>
          </cell>
          <cell r="AA50">
            <v>0</v>
          </cell>
          <cell r="AB50">
            <v>2.4952548E-3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M50">
            <v>0</v>
          </cell>
        </row>
        <row r="51">
          <cell r="B51">
            <v>40</v>
          </cell>
          <cell r="C51" t="str">
            <v>MOFFAT</v>
          </cell>
          <cell r="D51">
            <v>2137836.59</v>
          </cell>
          <cell r="E51">
            <v>3.0682000000000001E-2</v>
          </cell>
          <cell r="F51">
            <v>555839.13</v>
          </cell>
          <cell r="G51">
            <v>512260.17</v>
          </cell>
          <cell r="H51">
            <v>537892.89</v>
          </cell>
          <cell r="I51">
            <v>0</v>
          </cell>
          <cell r="S51">
            <v>1605992.19</v>
          </cell>
          <cell r="T51">
            <v>531844.39999999991</v>
          </cell>
          <cell r="W51">
            <v>0</v>
          </cell>
          <cell r="X51">
            <v>0</v>
          </cell>
          <cell r="Y51">
            <v>0</v>
          </cell>
          <cell r="AA51">
            <v>0</v>
          </cell>
          <cell r="AB51">
            <v>1.8074789000000001E-2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M51">
            <v>0</v>
          </cell>
        </row>
        <row r="52">
          <cell r="B52">
            <v>41</v>
          </cell>
          <cell r="C52" t="str">
            <v>MONTEZUMA</v>
          </cell>
          <cell r="D52">
            <v>1062328.23</v>
          </cell>
          <cell r="E52">
            <v>1.5245999999999999E-2</v>
          </cell>
          <cell r="F52">
            <v>276198.53000000003</v>
          </cell>
          <cell r="G52">
            <v>254543.98</v>
          </cell>
          <cell r="H52">
            <v>267280.98</v>
          </cell>
          <cell r="I52">
            <v>0</v>
          </cell>
          <cell r="S52">
            <v>798023.49</v>
          </cell>
          <cell r="T52">
            <v>264304.74</v>
          </cell>
          <cell r="W52">
            <v>0</v>
          </cell>
          <cell r="X52">
            <v>0</v>
          </cell>
          <cell r="Y52">
            <v>0</v>
          </cell>
          <cell r="AA52">
            <v>0</v>
          </cell>
          <cell r="AB52">
            <v>1.3562860499999999E-2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M52">
            <v>0</v>
          </cell>
        </row>
        <row r="53">
          <cell r="B53">
            <v>42</v>
          </cell>
          <cell r="C53" t="str">
            <v>MONTROSE</v>
          </cell>
          <cell r="D53">
            <v>2004910.04</v>
          </cell>
          <cell r="E53">
            <v>2.8774000000000001E-2</v>
          </cell>
          <cell r="F53">
            <v>521273.55</v>
          </cell>
          <cell r="G53">
            <v>480404.6</v>
          </cell>
          <cell r="H53">
            <v>504443.32</v>
          </cell>
          <cell r="I53">
            <v>0</v>
          </cell>
          <cell r="S53">
            <v>1506121.47</v>
          </cell>
          <cell r="T53">
            <v>498788.57000000007</v>
          </cell>
          <cell r="W53">
            <v>0</v>
          </cell>
          <cell r="X53">
            <v>0</v>
          </cell>
          <cell r="Y53">
            <v>0</v>
          </cell>
          <cell r="AA53">
            <v>0</v>
          </cell>
          <cell r="AB53">
            <v>2.2963652800000001E-2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M53">
            <v>0</v>
          </cell>
        </row>
        <row r="54">
          <cell r="B54">
            <v>43</v>
          </cell>
          <cell r="C54" t="str">
            <v>MORGAN</v>
          </cell>
          <cell r="D54">
            <v>830834.48</v>
          </cell>
          <cell r="E54">
            <v>1.1924000000000001E-2</v>
          </cell>
          <cell r="F54">
            <v>216016.75</v>
          </cell>
          <cell r="G54">
            <v>199080.58</v>
          </cell>
          <cell r="H54">
            <v>209042.27</v>
          </cell>
          <cell r="I54">
            <v>0</v>
          </cell>
          <cell r="S54">
            <v>624139.6</v>
          </cell>
          <cell r="T54">
            <v>206694.88</v>
          </cell>
          <cell r="V54">
            <v>2.9915000000000001E-2</v>
          </cell>
          <cell r="W54">
            <v>0</v>
          </cell>
          <cell r="X54">
            <v>0</v>
          </cell>
          <cell r="Y54">
            <v>0</v>
          </cell>
          <cell r="AA54">
            <v>0</v>
          </cell>
          <cell r="AB54">
            <v>1.4149996499999999E-2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M54">
            <v>0</v>
          </cell>
        </row>
        <row r="55">
          <cell r="B55">
            <v>44</v>
          </cell>
          <cell r="C55" t="str">
            <v>OTERO</v>
          </cell>
          <cell r="D55">
            <v>529784.39</v>
          </cell>
          <cell r="E55">
            <v>7.6030000000000004E-3</v>
          </cell>
          <cell r="F55">
            <v>137736.94</v>
          </cell>
          <cell r="G55">
            <v>126938.08</v>
          </cell>
          <cell r="H55">
            <v>133289.87</v>
          </cell>
          <cell r="I55">
            <v>0</v>
          </cell>
          <cell r="S55">
            <v>397964.89</v>
          </cell>
          <cell r="T55">
            <v>131819.5</v>
          </cell>
          <cell r="V55">
            <v>1.6843E-2</v>
          </cell>
          <cell r="W55">
            <v>0</v>
          </cell>
          <cell r="X55">
            <v>0</v>
          </cell>
          <cell r="Y55">
            <v>0</v>
          </cell>
          <cell r="AA55">
            <v>0</v>
          </cell>
          <cell r="AB55">
            <v>7.5039434999999996E-3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B56">
            <v>45</v>
          </cell>
          <cell r="C56" t="str">
            <v>OURAY</v>
          </cell>
          <cell r="D56">
            <v>335179.43</v>
          </cell>
          <cell r="E56">
            <v>4.81E-3</v>
          </cell>
          <cell r="F56">
            <v>87138.59</v>
          </cell>
          <cell r="G56">
            <v>80306.740000000005</v>
          </cell>
          <cell r="H56">
            <v>84325.17</v>
          </cell>
          <cell r="I56">
            <v>0</v>
          </cell>
          <cell r="S56">
            <v>251770.5</v>
          </cell>
          <cell r="T56">
            <v>83408.929999999993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3.8382097999999998E-3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M56">
            <v>0</v>
          </cell>
        </row>
        <row r="57">
          <cell r="B57">
            <v>46</v>
          </cell>
          <cell r="C57" t="str">
            <v>PARK</v>
          </cell>
          <cell r="D57">
            <v>2251760.35</v>
          </cell>
          <cell r="E57">
            <v>3.2316999999999999E-2</v>
          </cell>
          <cell r="F57">
            <v>585459.01</v>
          </cell>
          <cell r="G57">
            <v>539557.78</v>
          </cell>
          <cell r="H57">
            <v>566556.43999999994</v>
          </cell>
          <cell r="I57">
            <v>0</v>
          </cell>
          <cell r="S57">
            <v>1691573.23</v>
          </cell>
          <cell r="T57">
            <v>560187.12000000011</v>
          </cell>
          <cell r="W57">
            <v>0</v>
          </cell>
          <cell r="X57">
            <v>0</v>
          </cell>
          <cell r="Y57">
            <v>0</v>
          </cell>
          <cell r="AA57">
            <v>0</v>
          </cell>
          <cell r="AB57">
            <v>2.4150129199999999E-2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M57">
            <v>0</v>
          </cell>
        </row>
        <row r="58">
          <cell r="B58">
            <v>47</v>
          </cell>
          <cell r="C58" t="str">
            <v>PHILLIPS</v>
          </cell>
          <cell r="D58">
            <v>536241.19999999995</v>
          </cell>
          <cell r="E58">
            <v>7.6959999999999997E-3</v>
          </cell>
          <cell r="F58">
            <v>139421.74</v>
          </cell>
          <cell r="G58">
            <v>128490.78</v>
          </cell>
          <cell r="H58">
            <v>134920.26999999999</v>
          </cell>
          <cell r="I58">
            <v>0</v>
          </cell>
          <cell r="S58">
            <v>402832.79000000004</v>
          </cell>
          <cell r="T58">
            <v>133408.40999999992</v>
          </cell>
          <cell r="W58">
            <v>0</v>
          </cell>
          <cell r="X58">
            <v>0</v>
          </cell>
          <cell r="Y58">
            <v>0</v>
          </cell>
          <cell r="AA58">
            <v>0</v>
          </cell>
          <cell r="AB58">
            <v>5.9083690000000001E-3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M58">
            <v>0</v>
          </cell>
        </row>
        <row r="59">
          <cell r="B59">
            <v>48</v>
          </cell>
          <cell r="C59" t="str">
            <v>PITKIN</v>
          </cell>
          <cell r="D59">
            <v>477681.99</v>
          </cell>
          <cell r="E59">
            <v>6.8560000000000001E-3</v>
          </cell>
          <cell r="F59">
            <v>124204.19</v>
          </cell>
          <cell r="G59">
            <v>114466.32</v>
          </cell>
          <cell r="H59">
            <v>120194.04</v>
          </cell>
          <cell r="I59">
            <v>0</v>
          </cell>
          <cell r="S59">
            <v>358864.55</v>
          </cell>
          <cell r="T59">
            <v>118817.44</v>
          </cell>
          <cell r="W59">
            <v>0</v>
          </cell>
          <cell r="X59">
            <v>0</v>
          </cell>
          <cell r="Y59">
            <v>0</v>
          </cell>
          <cell r="AA59">
            <v>0</v>
          </cell>
          <cell r="AB59">
            <v>5.8781251999999997E-3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M59">
            <v>0</v>
          </cell>
        </row>
        <row r="60">
          <cell r="B60">
            <v>49</v>
          </cell>
          <cell r="C60" t="str">
            <v>PROWERS</v>
          </cell>
          <cell r="D60">
            <v>840053.51</v>
          </cell>
          <cell r="E60">
            <v>1.2056000000000001E-2</v>
          </cell>
          <cell r="F60">
            <v>218408.08</v>
          </cell>
          <cell r="G60">
            <v>201284.42</v>
          </cell>
          <cell r="H60">
            <v>211356.39</v>
          </cell>
          <cell r="I60">
            <v>0</v>
          </cell>
          <cell r="S60">
            <v>631048.89</v>
          </cell>
          <cell r="T60">
            <v>209004.62</v>
          </cell>
          <cell r="W60">
            <v>0</v>
          </cell>
          <cell r="X60">
            <v>0</v>
          </cell>
          <cell r="Y60">
            <v>0</v>
          </cell>
          <cell r="AA60">
            <v>0</v>
          </cell>
          <cell r="AB60">
            <v>1.022793E-2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M60">
            <v>0</v>
          </cell>
        </row>
        <row r="61">
          <cell r="B61">
            <v>50</v>
          </cell>
          <cell r="C61" t="str">
            <v>PUEBLO</v>
          </cell>
          <cell r="D61">
            <v>1322472.6000000001</v>
          </cell>
          <cell r="E61">
            <v>1.898E-2</v>
          </cell>
          <cell r="F61">
            <v>343844.17</v>
          </cell>
          <cell r="G61">
            <v>316886.06</v>
          </cell>
          <cell r="H61">
            <v>332742.56</v>
          </cell>
          <cell r="I61">
            <v>0</v>
          </cell>
          <cell r="S61">
            <v>993472.79</v>
          </cell>
          <cell r="T61">
            <v>328999.81000000006</v>
          </cell>
          <cell r="V61">
            <v>4.6095999999999998E-2</v>
          </cell>
          <cell r="W61">
            <v>0</v>
          </cell>
          <cell r="X61">
            <v>0</v>
          </cell>
          <cell r="Y61">
            <v>0</v>
          </cell>
          <cell r="AA61">
            <v>0</v>
          </cell>
          <cell r="AB61">
            <v>2.43710278E-2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M61">
            <v>0</v>
          </cell>
        </row>
        <row r="62">
          <cell r="B62">
            <v>51</v>
          </cell>
          <cell r="C62" t="str">
            <v>RIO BLANCO</v>
          </cell>
          <cell r="D62">
            <v>1365365.21</v>
          </cell>
          <cell r="E62">
            <v>1.9595000000000001E-2</v>
          </cell>
          <cell r="F62">
            <v>354985.59</v>
          </cell>
          <cell r="G62">
            <v>327153.96999999997</v>
          </cell>
          <cell r="H62">
            <v>343524.26</v>
          </cell>
          <cell r="I62">
            <v>0</v>
          </cell>
          <cell r="S62">
            <v>1025663.8200000001</v>
          </cell>
          <cell r="T62">
            <v>339701.3899999999</v>
          </cell>
          <cell r="W62">
            <v>0</v>
          </cell>
          <cell r="X62">
            <v>0</v>
          </cell>
          <cell r="Y62">
            <v>0</v>
          </cell>
          <cell r="AA62">
            <v>0</v>
          </cell>
          <cell r="AB62">
            <v>1.41465746E-2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M62">
            <v>0</v>
          </cell>
        </row>
        <row r="63">
          <cell r="B63">
            <v>52</v>
          </cell>
          <cell r="C63" t="str">
            <v>RIO GRANDE</v>
          </cell>
          <cell r="D63">
            <v>810200.05</v>
          </cell>
          <cell r="E63">
            <v>1.1627999999999999E-2</v>
          </cell>
          <cell r="F63">
            <v>210654.37</v>
          </cell>
          <cell r="G63">
            <v>194138.62</v>
          </cell>
          <cell r="H63">
            <v>203853.03</v>
          </cell>
          <cell r="I63">
            <v>0</v>
          </cell>
          <cell r="S63">
            <v>608646.02</v>
          </cell>
          <cell r="T63">
            <v>201554.03000000003</v>
          </cell>
          <cell r="V63">
            <v>1.3384E-2</v>
          </cell>
          <cell r="W63">
            <v>0</v>
          </cell>
          <cell r="X63">
            <v>0</v>
          </cell>
          <cell r="Y63">
            <v>0</v>
          </cell>
          <cell r="AA63">
            <v>0</v>
          </cell>
          <cell r="AB63">
            <v>1.1091853E-2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M63">
            <v>0</v>
          </cell>
        </row>
        <row r="64">
          <cell r="B64">
            <v>53</v>
          </cell>
          <cell r="C64" t="str">
            <v>ROUTT</v>
          </cell>
          <cell r="D64">
            <v>1322139.98</v>
          </cell>
          <cell r="E64">
            <v>1.8974999999999999E-2</v>
          </cell>
          <cell r="F64">
            <v>343753.59</v>
          </cell>
          <cell r="G64">
            <v>316802.58</v>
          </cell>
          <cell r="H64">
            <v>332654.90000000002</v>
          </cell>
          <cell r="I64">
            <v>0</v>
          </cell>
          <cell r="S64">
            <v>993211.07000000007</v>
          </cell>
          <cell r="T64">
            <v>328928.90999999992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1.4429000500000001E-2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B65">
            <v>54</v>
          </cell>
          <cell r="C65" t="str">
            <v>SAGUACHE</v>
          </cell>
          <cell r="D65">
            <v>1208338.6399999999</v>
          </cell>
          <cell r="E65">
            <v>1.7342E-2</v>
          </cell>
          <cell r="F65">
            <v>314169.94</v>
          </cell>
          <cell r="G65">
            <v>289538.36</v>
          </cell>
          <cell r="H65">
            <v>304026.42</v>
          </cell>
          <cell r="I65">
            <v>0</v>
          </cell>
          <cell r="S65">
            <v>907734.72</v>
          </cell>
          <cell r="T65">
            <v>300603.91999999993</v>
          </cell>
          <cell r="W65">
            <v>0</v>
          </cell>
          <cell r="X65">
            <v>0</v>
          </cell>
          <cell r="Y65">
            <v>0</v>
          </cell>
          <cell r="AA65">
            <v>0</v>
          </cell>
          <cell r="AB65">
            <v>1.3303700599999999E-2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M65">
            <v>0</v>
          </cell>
        </row>
        <row r="66">
          <cell r="B66">
            <v>55</v>
          </cell>
          <cell r="C66" t="str">
            <v>SAN JUAN</v>
          </cell>
          <cell r="D66">
            <v>138755.99</v>
          </cell>
          <cell r="E66">
            <v>1.9910000000000001E-3</v>
          </cell>
          <cell r="F66">
            <v>36069.22</v>
          </cell>
          <cell r="G66">
            <v>33241.31</v>
          </cell>
          <cell r="H66">
            <v>34904.660000000003</v>
          </cell>
          <cell r="I66">
            <v>0</v>
          </cell>
          <cell r="S66">
            <v>104215.19</v>
          </cell>
          <cell r="T66">
            <v>34540.799999999988</v>
          </cell>
          <cell r="W66">
            <v>0</v>
          </cell>
          <cell r="X66">
            <v>0</v>
          </cell>
          <cell r="Y66">
            <v>0</v>
          </cell>
          <cell r="AA66">
            <v>0</v>
          </cell>
          <cell r="AB66">
            <v>1.7335753999999999E-3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M66">
            <v>0</v>
          </cell>
        </row>
        <row r="67">
          <cell r="B67">
            <v>56</v>
          </cell>
          <cell r="C67" t="str">
            <v>SAN MIGUEL</v>
          </cell>
          <cell r="D67">
            <v>954782.89</v>
          </cell>
          <cell r="E67">
            <v>1.3703E-2</v>
          </cell>
          <cell r="F67">
            <v>248245.34</v>
          </cell>
          <cell r="G67">
            <v>228782.38</v>
          </cell>
          <cell r="H67">
            <v>240230.31</v>
          </cell>
          <cell r="I67">
            <v>0</v>
          </cell>
          <cell r="S67">
            <v>717258.03</v>
          </cell>
          <cell r="T67">
            <v>237524.86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8.3886736000000003E-3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M67">
            <v>0</v>
          </cell>
        </row>
        <row r="68">
          <cell r="B68">
            <v>57</v>
          </cell>
          <cell r="C68" t="str">
            <v>SEDGWICK</v>
          </cell>
          <cell r="D68">
            <v>386403.86</v>
          </cell>
          <cell r="E68">
            <v>5.5459999999999997E-3</v>
          </cell>
          <cell r="F68">
            <v>100472.06</v>
          </cell>
          <cell r="G68">
            <v>92594.84</v>
          </cell>
          <cell r="H68">
            <v>97228.15</v>
          </cell>
          <cell r="I68">
            <v>0</v>
          </cell>
          <cell r="S68">
            <v>290295.05</v>
          </cell>
          <cell r="T68">
            <v>96108.81</v>
          </cell>
          <cell r="W68">
            <v>0</v>
          </cell>
          <cell r="X68">
            <v>0</v>
          </cell>
          <cell r="Y68">
            <v>0</v>
          </cell>
          <cell r="AA68">
            <v>0</v>
          </cell>
          <cell r="AB68">
            <v>4.7709991999999998E-3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M68">
            <v>0</v>
          </cell>
        </row>
        <row r="69">
          <cell r="B69">
            <v>58</v>
          </cell>
          <cell r="C69" t="str">
            <v>SUMMIT</v>
          </cell>
          <cell r="D69">
            <v>508590.68</v>
          </cell>
          <cell r="E69">
            <v>7.2989999999999999E-3</v>
          </cell>
          <cell r="F69">
            <v>132229.64000000001</v>
          </cell>
          <cell r="G69">
            <v>121862.56</v>
          </cell>
          <cell r="H69">
            <v>127960.37</v>
          </cell>
          <cell r="I69">
            <v>0</v>
          </cell>
          <cell r="S69">
            <v>382052.57</v>
          </cell>
          <cell r="T69">
            <v>126538.10999999999</v>
          </cell>
          <cell r="W69">
            <v>0</v>
          </cell>
          <cell r="X69">
            <v>0</v>
          </cell>
          <cell r="Y69">
            <v>0</v>
          </cell>
          <cell r="AA69">
            <v>0</v>
          </cell>
          <cell r="AB69">
            <v>5.8571268999999997E-3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M69">
            <v>0</v>
          </cell>
        </row>
        <row r="70">
          <cell r="B70">
            <v>59</v>
          </cell>
          <cell r="C70" t="str">
            <v>TELLER</v>
          </cell>
          <cell r="D70">
            <v>996889.65</v>
          </cell>
          <cell r="E70">
            <v>1.4307E-2</v>
          </cell>
          <cell r="F70">
            <v>259187.49</v>
          </cell>
          <cell r="G70">
            <v>238866.64</v>
          </cell>
          <cell r="H70">
            <v>250819.16</v>
          </cell>
          <cell r="I70">
            <v>0</v>
          </cell>
          <cell r="S70">
            <v>748873.29</v>
          </cell>
          <cell r="T70">
            <v>248016.36</v>
          </cell>
          <cell r="W70">
            <v>0</v>
          </cell>
          <cell r="X70">
            <v>0</v>
          </cell>
          <cell r="Y70">
            <v>0</v>
          </cell>
          <cell r="AA70">
            <v>0</v>
          </cell>
          <cell r="AB70">
            <v>9.1281107000000007E-3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M70">
            <v>0</v>
          </cell>
        </row>
        <row r="71">
          <cell r="B71">
            <v>60</v>
          </cell>
          <cell r="C71" t="str">
            <v>WASHINGTON</v>
          </cell>
          <cell r="D71">
            <v>1342014.77</v>
          </cell>
          <cell r="E71">
            <v>1.9259999999999999E-2</v>
          </cell>
          <cell r="F71">
            <v>348916.68</v>
          </cell>
          <cell r="G71">
            <v>321560.88</v>
          </cell>
          <cell r="H71">
            <v>337651.3</v>
          </cell>
          <cell r="I71">
            <v>0</v>
          </cell>
          <cell r="S71">
            <v>1008128.8600000001</v>
          </cell>
          <cell r="T71">
            <v>333885.90999999992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1.5678170799999998E-2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M71">
            <v>0</v>
          </cell>
        </row>
        <row r="72">
          <cell r="B72">
            <v>61</v>
          </cell>
          <cell r="C72" t="str">
            <v>WELD</v>
          </cell>
          <cell r="D72">
            <v>3072481.97</v>
          </cell>
          <cell r="E72">
            <v>4.4095000000000002E-2</v>
          </cell>
          <cell r="F72">
            <v>798830.8</v>
          </cell>
          <cell r="G72">
            <v>736200.77</v>
          </cell>
          <cell r="H72">
            <v>773039.15</v>
          </cell>
          <cell r="I72">
            <v>0</v>
          </cell>
          <cell r="S72">
            <v>2308070.7200000002</v>
          </cell>
          <cell r="T72">
            <v>764411.25</v>
          </cell>
          <cell r="V72">
            <v>8.7752999999999998E-2</v>
          </cell>
          <cell r="W72">
            <v>0</v>
          </cell>
          <cell r="X72">
            <v>0</v>
          </cell>
          <cell r="Y72">
            <v>0</v>
          </cell>
          <cell r="AA72">
            <v>0</v>
          </cell>
          <cell r="AB72">
            <v>5.05007866E-2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M72">
            <v>0</v>
          </cell>
        </row>
        <row r="73">
          <cell r="B73">
            <v>62</v>
          </cell>
          <cell r="C73" t="str">
            <v>YUMA</v>
          </cell>
          <cell r="D73">
            <v>1236418.68</v>
          </cell>
          <cell r="E73">
            <v>1.7745E-2</v>
          </cell>
          <cell r="F73">
            <v>321470.74</v>
          </cell>
          <cell r="G73">
            <v>296266.78000000003</v>
          </cell>
          <cell r="H73">
            <v>311091.48</v>
          </cell>
          <cell r="I73">
            <v>0</v>
          </cell>
          <cell r="S73">
            <v>928829</v>
          </cell>
          <cell r="T73">
            <v>307589.67999999993</v>
          </cell>
          <cell r="W73">
            <v>0</v>
          </cell>
          <cell r="X73">
            <v>0</v>
          </cell>
          <cell r="Y73">
            <v>0</v>
          </cell>
          <cell r="AA73">
            <v>0</v>
          </cell>
          <cell r="AB73">
            <v>1.50989522E-2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M73">
            <v>0</v>
          </cell>
        </row>
        <row r="75">
          <cell r="C75" t="str">
            <v>TOTALS</v>
          </cell>
          <cell r="D75">
            <v>69678076.040000007</v>
          </cell>
          <cell r="E75">
            <v>0.99999999999999989</v>
          </cell>
          <cell r="F75">
            <v>18116131.000000004</v>
          </cell>
          <cell r="G75">
            <v>16695788.000000004</v>
          </cell>
          <cell r="H75">
            <v>17531220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S75">
            <v>52343138.999999985</v>
          </cell>
          <cell r="T75">
            <v>17334937.039999999</v>
          </cell>
          <cell r="U75" t="str">
            <v/>
          </cell>
          <cell r="V75">
            <v>1.0000000000000002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1.0000000002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 t="str">
            <v>x</v>
          </cell>
          <cell r="AM75">
            <v>0</v>
          </cell>
        </row>
        <row r="76">
          <cell r="C76" t="str">
            <v>TOTAL TO DATE</v>
          </cell>
          <cell r="D76">
            <v>-52343138.999999985</v>
          </cell>
          <cell r="S76">
            <v>52343139.000000007</v>
          </cell>
          <cell r="V76" t="str">
            <v>17M</v>
          </cell>
          <cell r="W76">
            <v>0</v>
          </cell>
          <cell r="AM76">
            <v>0</v>
          </cell>
        </row>
        <row r="77">
          <cell r="C77" t="str">
            <v>REMAINDER</v>
          </cell>
          <cell r="D77">
            <v>17334937.040000021</v>
          </cell>
          <cell r="V77" t="str">
            <v>REMAINDER</v>
          </cell>
          <cell r="W77">
            <v>17000000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UTYTD "/>
      <sheetName val="#REF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C2E5DB-BA89-42BE-B575-15404E41EC5C}" name="HighwayUserTaxFundRetailDeliveryFeetoCounties" displayName="HighwayUserTaxFundRetailDeliveryFeetoCounties" ref="A12:N75" totalsRowShown="0" headerRowDxfId="35" dataDxfId="34" headerRowCellStyle="Heading 4" dataCellStyle="Normal_HUTCOUNTY '01">
  <autoFilter ref="A12:N75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B5A7B86-49B6-41E7-AEA5-9246C1CA1BAE}" name="COUNTY" dataDxfId="0" dataCellStyle="Normal 6"/>
    <tableColumn id="2" xr3:uid="{20BCB8FA-64FA-48D9-A3EA-67F91A278F70}" name="JULY 2024" dataDxfId="1" dataCellStyle="Normal_HUTCOUNTY '01"/>
    <tableColumn id="3" xr3:uid="{44F4BC07-1F42-420A-937D-BF526B765B38}" name="AUGUST" dataDxfId="47" dataCellStyle="Normal_HUTCOUNTY '01"/>
    <tableColumn id="4" xr3:uid="{F8B3C853-7DB0-44B3-8A0D-2081BE3929F5}" name="SEPTEMBER" dataDxfId="46" dataCellStyle="Normal_HUTCOUNTY '01"/>
    <tableColumn id="5" xr3:uid="{4A70356A-71A8-4B29-BAF7-56D00C9788E3}" name="OCTOBER" dataDxfId="45" dataCellStyle="Normal_HUTCOUNTY '01"/>
    <tableColumn id="6" xr3:uid="{EE60E9DA-889B-41E3-929D-3E61A29C6631}" name="NOVEMBER" dataDxfId="44" dataCellStyle="Normal_HUTCOUNTY '01"/>
    <tableColumn id="7" xr3:uid="{6E69CD4D-F678-4F30-AF03-0A2B0BFD6F69}" name="DECEMBER" dataDxfId="43" dataCellStyle="Normal_HUTCOUNTY '01"/>
    <tableColumn id="8" xr3:uid="{F010AB82-0BB1-4859-AADF-CCA687B48637}" name="JANUARY" dataDxfId="42" dataCellStyle="Normal_HUTCOUNTY '01"/>
    <tableColumn id="9" xr3:uid="{6F022541-97B1-4B0A-BCB0-DB99400DCE3C}" name="FEBRUARY" dataDxfId="41" dataCellStyle="Normal_HUTCOUNTY '01"/>
    <tableColumn id="10" xr3:uid="{45C6D4D1-CC57-4B8B-851B-1E6EEB6E22D5}" name="MARCH" dataDxfId="40" dataCellStyle="Normal_HUTCOUNTY '01"/>
    <tableColumn id="11" xr3:uid="{F05F3C1D-46D9-4F9F-B014-48AE159B3E4E}" name="APRIL" dataDxfId="39" dataCellStyle="Normal_HUTCOUNTY '01"/>
    <tableColumn id="12" xr3:uid="{A1411378-2DE6-4821-BD6E-E2621B6A3829}" name="MAY" dataDxfId="38" dataCellStyle="Normal_HUTCOUNTY '01"/>
    <tableColumn id="13" xr3:uid="{59DFD0F8-F5CE-4645-972E-4D6173345BA7}" name="JUNE" dataDxfId="37" dataCellStyle="Normal_HUTCOUNTY '01"/>
    <tableColumn id="14" xr3:uid="{20CA1FED-C0CF-4C8B-A98F-7028B010CECF}" name="TOTAL Retail Delivery Fee Paid" dataDxfId="36" dataCellStyle="Normal_HUTCOUNTY '01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69A69BB-6128-4B6C-BC59-3369456372B1}" name="Retail_Delivery_Fee_Distribution" displayName="Retail_Delivery_Fee_Distribution" ref="A6:N10" totalsRowShown="0" headerRowDxfId="19" dataDxfId="18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C4D29D98-28B1-43CE-AFF1-12C745F12794}" name="Retail Delivery Fee Distribution" dataDxfId="33"/>
    <tableColumn id="2" xr3:uid="{845B40AC-E2B9-4833-B14B-67C31F47E2B1}" name="JULY 2024" dataDxfId="32" dataCellStyle="Normal_HUTCOUNTY '01"/>
    <tableColumn id="3" xr3:uid="{65EA37B4-86E2-4C3C-A0A0-81866C0265AC}" name="AUGUST" dataDxfId="31" dataCellStyle="Normal_HUTCOUNTY '01"/>
    <tableColumn id="4" xr3:uid="{2E59B68B-2B11-434E-9166-115CD1E3A52F}" name="SEPTEMBER" dataDxfId="30" dataCellStyle="Normal_HUTCOUNTY '01"/>
    <tableColumn id="5" xr3:uid="{637710AA-16D1-446B-89D4-65E78A6A66F2}" name="OCTOBER" dataDxfId="29" dataCellStyle="Normal_HUTCOUNTY '01"/>
    <tableColumn id="6" xr3:uid="{6FAF4D4A-8898-48E2-BD9B-FB17C64D3AB6}" name="NOVEMBER" dataDxfId="28" dataCellStyle="Normal_HUTCOUNTY '01"/>
    <tableColumn id="7" xr3:uid="{4086C56E-9903-4406-868D-D253C12063EB}" name="DECEMBER" dataDxfId="27" dataCellStyle="Normal_HUTCOUNTY '01"/>
    <tableColumn id="8" xr3:uid="{A64BF5D5-03D4-4B16-9156-615EECFB4837}" name="JANUARY" dataDxfId="26" dataCellStyle="Normal_HUTCOUNTY '01"/>
    <tableColumn id="9" xr3:uid="{F68D6B15-EB69-435C-8858-2C3CB0EAB456}" name="FEBRUARY" dataDxfId="25" dataCellStyle="Normal_HUTCOUNTY '01"/>
    <tableColumn id="10" xr3:uid="{0CFAE3C1-BCE1-4785-99C7-1E517AFEB265}" name="MARCH" dataDxfId="24" dataCellStyle="Normal_HUTCOUNTY '01"/>
    <tableColumn id="11" xr3:uid="{64FF39C9-8B32-4977-A7FD-360098D654F1}" name="APRIL" dataDxfId="23" dataCellStyle="Normal_HUTCOUNTY '01"/>
    <tableColumn id="12" xr3:uid="{DA504584-A75A-456B-9AB0-1AB1149BC2D4}" name="MAY" dataDxfId="22" dataCellStyle="Normal_HUTCOUNTY '01"/>
    <tableColumn id="13" xr3:uid="{0910BCC1-DC3A-406C-886E-9414C63CED79}" name="JUNE" dataDxfId="21" dataCellStyle="Normal_HUTCOUNTY '01"/>
    <tableColumn id="14" xr3:uid="{E6AA1EE8-DDEE-49AE-BBEF-47EF28C510B0}" name="Total Retail Delivery Fee Distributed" dataDxfId="20" dataCellStyle="Normal_HUTCOUNTY '01">
      <calculatedColumnFormula>SUM(Retail_Delivery_Fee_Distribution[[#This Row],[JULY 2024]:[JUNE]])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9F688-6718-4188-94A9-8F9902D70AE9}" name="Retail_Delivery_Fee_Collected" displayName="Retail_Delivery_Fee_Collected" ref="A3:N4" totalsRowShown="0" headerRowDxfId="3" dataDxfId="2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D97C6579-816E-434E-B73E-A6C46D86683F}" name="Retail Delivery Fee Collected" dataDxfId="17"/>
    <tableColumn id="2" xr3:uid="{FE03594B-43A6-44ED-B630-C3D1C1523D2F}" name="JULY 2024" dataDxfId="16" dataCellStyle="Normal_HUTCOUNTY '01"/>
    <tableColumn id="3" xr3:uid="{FA841864-5763-4C77-9D9D-554ECDA07E74}" name="AUGUST" dataDxfId="15" dataCellStyle="Normal_HUTCOUNTY '01"/>
    <tableColumn id="4" xr3:uid="{7B826F5C-FC26-4838-B0BC-58577A7083ED}" name="SEPTEMBER" dataDxfId="14" dataCellStyle="Normal_HUTCOUNTY '01"/>
    <tableColumn id="5" xr3:uid="{8BA75AE5-F49B-4AAD-8E74-7932AF5FB4BD}" name="OCTOBER" dataDxfId="13" dataCellStyle="Normal_HUTCOUNTY '01"/>
    <tableColumn id="6" xr3:uid="{7690624A-6DAD-4C09-B83B-DE4493F8B53C}" name="NOVEMBER" dataDxfId="12" dataCellStyle="Normal_HUTCOUNTY '01"/>
    <tableColumn id="7" xr3:uid="{A71532D1-FA08-4C80-8DDC-7E89AE4BC0DE}" name="DECEMBER" dataDxfId="11" dataCellStyle="Normal_HUTCOUNTY '01"/>
    <tableColumn id="8" xr3:uid="{EF4F16FC-BCE7-4FB9-A845-6A845ABA5068}" name="JANUARY" dataDxfId="10" dataCellStyle="Normal_HUTCOUNTY '01"/>
    <tableColumn id="9" xr3:uid="{ACA950FB-2B2C-40EB-918A-6BEA44985180}" name="FEBRUARY" dataDxfId="9" dataCellStyle="Normal_HUTCOUNTY '01"/>
    <tableColumn id="10" xr3:uid="{2B407F99-AD75-49FA-8468-76C67E3C3261}" name="MARCH" dataDxfId="8" dataCellStyle="Normal_HUTCOUNTY '01"/>
    <tableColumn id="11" xr3:uid="{985114CA-D38B-4E0D-93EC-215E6BDADE13}" name="APRIL" dataDxfId="7" dataCellStyle="Normal_HUTCOUNTY '01"/>
    <tableColumn id="12" xr3:uid="{5247DA8C-4F52-4298-9B68-937DE8BA87EE}" name="MAY" dataDxfId="6" dataCellStyle="Normal_HUTCOUNTY '01"/>
    <tableColumn id="13" xr3:uid="{B97410CF-8D13-4718-8F9E-41308187C948}" name="JUNE" dataDxfId="5" dataCellStyle="Normal_HUTCOUNTY '01"/>
    <tableColumn id="14" xr3:uid="{FE5C17E0-8B7A-476E-B8FE-D8679C6C717F}" name="Total Retail Delivery Fee Collected" dataDxfId="4" dataCellStyle="Normal_HUTCOUNTY '01">
      <calculatedColumnFormula>SUM(Retail_Delivery_Fee_Collected[[#This Row],[JULY 2024]:[JUNE]])</calculatedColumnFormula>
    </tableColumn>
  </tableColumns>
  <tableStyleInfo name="TableStyleLight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B8AB3A-C314-4B2A-A627-6206277C8CDE}" name="HighwayUserTaxFundRetailDeliveryFeeCountyPaymentFiscalYear2024" displayName="HighwayUserTaxFundRetailDeliveryFeeCountyPaymentFiscalYear2024" ref="A12:N75" totalsRowShown="0" headerRowDxfId="139" dataDxfId="138" headerRowCellStyle="Heading 4" dataCellStyle="Normal_HUTCOUNTY '01">
  <autoFilter ref="A12:N75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E52FE628-4B6D-4C38-8F10-FEADEAF834C0}" name="COUNTY" dataDxfId="137" dataCellStyle="Normal 6"/>
    <tableColumn id="2" xr3:uid="{49C71668-DA28-49C3-9A94-48374BCCF395}" name="JULY 2023" dataDxfId="136" dataCellStyle="Normal_HUTCOUNTY '01"/>
    <tableColumn id="3" xr3:uid="{A1A0AB76-97C2-4158-99F0-898D9863DAE4}" name="AUGUST" dataDxfId="135" dataCellStyle="Normal_HUTCOUNTY '01"/>
    <tableColumn id="4" xr3:uid="{309128C3-2885-4709-8E82-E4A96DB64662}" name="SEPTEMBER" dataDxfId="134" dataCellStyle="Normal_HUTCOUNTY '01"/>
    <tableColumn id="5" xr3:uid="{CF27D8FC-0942-4B82-BAB0-760A72AB7F23}" name="OCTOBER" dataDxfId="133" dataCellStyle="Normal_HUTCOUNTY '01"/>
    <tableColumn id="6" xr3:uid="{6568F94F-742A-4A39-89F1-026C7FCEBD3A}" name="NOVEMBER" dataDxfId="132" dataCellStyle="Normal_HUTCOUNTY '01"/>
    <tableColumn id="7" xr3:uid="{BB7795B2-7C5E-4778-99CB-D0DE59CA0341}" name="DECEMBER" dataDxfId="131" dataCellStyle="Normal_HUTCOUNTY '01"/>
    <tableColumn id="8" xr3:uid="{E12A1121-C1C8-4529-A4F5-336CF6DDF3AD}" name="JANUARY" dataDxfId="130" dataCellStyle="Normal_HUTCOUNTY '01"/>
    <tableColumn id="9" xr3:uid="{21F33A78-8AB0-4C01-8639-D082B1842E44}" name="FEBRUARY" dataDxfId="129" dataCellStyle="Normal_HUTCOUNTY '01"/>
    <tableColumn id="10" xr3:uid="{9C7D4D0D-BD51-4302-B5FD-6BD75CBBEBD1}" name="MARCH" dataDxfId="128" dataCellStyle="Normal_HUTCOUNTY '01"/>
    <tableColumn id="11" xr3:uid="{3887AFEF-215B-4386-8452-D2CF65A51671}" name="APRIL" dataDxfId="127" dataCellStyle="Normal_HUTCOUNTY '01"/>
    <tableColumn id="12" xr3:uid="{6E0265BC-30E5-492C-A4B3-8D12E2F7E82B}" name="MAY" dataDxfId="126" dataCellStyle="Normal_HUTCOUNTY '01"/>
    <tableColumn id="13" xr3:uid="{3F6D50AD-C3B9-41B7-8136-2D263F91E256}" name="JUNE" dataDxfId="125" dataCellStyle="Normal_HUTCOUNTY '01"/>
    <tableColumn id="14" xr3:uid="{AE5C93AF-AF1C-461C-850A-029F17EEA129}" name="TOTAL Retail Delivery Fee Paid" dataDxfId="124" dataCellStyle="Normal_HUTCOUNTY '01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0B03AC-B2AB-43E5-B465-4C3C3BD53094}" name="HighwayUserTaxFundRetailDeliveryFeeDistributedFiscalYear20256" displayName="HighwayUserTaxFundRetailDeliveryFeeDistributedFiscalYear20256" ref="A6:N10" totalsRowShown="0" dataDxfId="123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3A0AAED0-E05A-42A7-A937-117CDA94CBD9}" name="Retail Delivery Fee Distribution" dataDxfId="122"/>
    <tableColumn id="2" xr3:uid="{C46B48C0-1005-4585-B3C2-697766E75A2A}" name="JULY 2023" dataDxfId="121" dataCellStyle="Normal_HUTCOUNTY '01"/>
    <tableColumn id="3" xr3:uid="{F57133DF-A868-4CF1-9E16-15391FD87FFA}" name="AUGUST" dataDxfId="120" dataCellStyle="Normal_HUTCOUNTY '01"/>
    <tableColumn id="4" xr3:uid="{A30DE8F8-7A91-4FBD-BE33-173A54BCE00E}" name="SEPTEMBER" dataDxfId="119" dataCellStyle="Normal_HUTCOUNTY '01"/>
    <tableColumn id="5" xr3:uid="{5CF35DA5-22C3-4755-877B-E5DA2DA4E26E}" name="OCTOBER" dataDxfId="118" dataCellStyle="Normal_HUTCOUNTY '01"/>
    <tableColumn id="6" xr3:uid="{25700E75-D6F9-462D-8BDA-18A6168B1003}" name="NOVEMBER" dataDxfId="117" dataCellStyle="Normal_HUTCOUNTY '01"/>
    <tableColumn id="7" xr3:uid="{8CBCEABA-35CA-47E3-B16B-B61AA87DCA8A}" name="DECEMBER" dataDxfId="116" dataCellStyle="Normal_HUTCOUNTY '01"/>
    <tableColumn id="8" xr3:uid="{E556F7BF-048D-4D55-99BD-5A037F417338}" name="JANUARY" dataDxfId="115" dataCellStyle="Normal_HUTCOUNTY '01"/>
    <tableColumn id="9" xr3:uid="{9799976C-77D5-42FE-9AED-CDC4E43F722B}" name="FEBRUARY" dataDxfId="114" dataCellStyle="Normal_HUTCOUNTY '01"/>
    <tableColumn id="10" xr3:uid="{06A593FF-AD71-4AF6-AF47-300BB564B4F0}" name="MARCH" dataDxfId="113" dataCellStyle="Normal_HUTCOUNTY '01"/>
    <tableColumn id="11" xr3:uid="{180A427D-5B90-49DD-8AFD-622D46F0CD0C}" name="APRIL" dataDxfId="112" dataCellStyle="Normal_HUTCOUNTY '01"/>
    <tableColumn id="12" xr3:uid="{CF841540-9BEA-4775-B6C0-8C8209E7D861}" name="MAY" dataDxfId="111" dataCellStyle="Normal_HUTCOUNTY '01"/>
    <tableColumn id="13" xr3:uid="{A8BC66D7-9A46-4C8A-91DC-E52A7A18A701}" name="JUNE" dataDxfId="110" dataCellStyle="Normal_HUTCOUNTY '01"/>
    <tableColumn id="14" xr3:uid="{A59CADF6-8B98-4ED8-ABB1-BA270477C2CE}" name="Total Retail Delivery Fee Distributed" dataDxfId="109" dataCellStyle="Normal_HUTCOUNTY '01">
      <calculatedColumnFormula>SUM(HighwayUserTaxFundRetailDeliveryFeeDistributedFiscalYear20256[[#This Row],[JULY 2023]:[JUNE]])</calculatedColumnFormula>
    </tableColumn>
  </tableColumns>
  <tableStyleInfo name="TableStyleLight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6739598-D549-4283-AE26-1817A3C2E8D5}" name="HighwayUserTaxFundRetailDeliveryFeeCollectedFiscalYear20257" displayName="HighwayUserTaxFundRetailDeliveryFeeCollectedFiscalYear20257" ref="A3:N4" totalsRowShown="0" dataDxfId="108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6173EABD-C3E2-4940-8A72-FB86AA8038B3}" name="Retail Delivery Fee Collected" dataDxfId="107"/>
    <tableColumn id="2" xr3:uid="{51D5AAE9-550B-45B9-8C15-5A4E5D14CA8C}" name="JULY 2023" dataDxfId="106" dataCellStyle="Normal_HUTCOUNTY '01"/>
    <tableColumn id="3" xr3:uid="{10105CEA-23DE-4B9B-8E7A-A6D7E0311D10}" name="AUGUST" dataDxfId="105" dataCellStyle="Normal_HUTCOUNTY '01"/>
    <tableColumn id="4" xr3:uid="{7C4A9A26-073B-4041-AEC9-EC3EC74C728A}" name="SEPTEMBER" dataDxfId="104" dataCellStyle="Normal_HUTCOUNTY '01"/>
    <tableColumn id="5" xr3:uid="{89B56D76-D876-4FCC-95E9-61BFAC546506}" name="OCTOBER" dataDxfId="103" dataCellStyle="Normal_HUTCOUNTY '01"/>
    <tableColumn id="6" xr3:uid="{C6B9D8A4-5FFB-47DD-9041-09FA32121B9F}" name="NOVEMBER" dataDxfId="102" dataCellStyle="Normal_HUTCOUNTY '01"/>
    <tableColumn id="7" xr3:uid="{A873E3CC-6204-475F-9BAD-BAC4DDB53EB0}" name="DECEMBER" dataDxfId="101" dataCellStyle="Normal_HUTCOUNTY '01"/>
    <tableColumn id="8" xr3:uid="{C473775E-30A4-460C-A938-17DF0524A1AE}" name="JANUARY" dataDxfId="100" dataCellStyle="Normal_HUTCOUNTY '01"/>
    <tableColumn id="9" xr3:uid="{A1042964-7AE5-42DB-B6D0-E0393B04C44E}" name="FEBRUARY" dataDxfId="99" dataCellStyle="Normal_HUTCOUNTY '01"/>
    <tableColumn id="10" xr3:uid="{7F26B18F-F7C7-469E-B103-C445CEDF01C7}" name="MARCH" dataDxfId="98" dataCellStyle="Normal_HUTCOUNTY '01"/>
    <tableColumn id="11" xr3:uid="{118BE7E7-8C24-47E4-81ED-5BB7556B675E}" name="APRIL" dataDxfId="97" dataCellStyle="Normal_HUTCOUNTY '01"/>
    <tableColumn id="12" xr3:uid="{DE74B052-AA6A-4C4A-99D9-041C3B6C6976}" name="MAY" dataDxfId="96" dataCellStyle="Normal_HUTCOUNTY '01"/>
    <tableColumn id="13" xr3:uid="{6713223B-4C32-44CE-BAB2-5C00DDA80D69}" name="JUNE" dataDxfId="95" dataCellStyle="Normal_HUTCOUNTY '01"/>
    <tableColumn id="14" xr3:uid="{1CD7A054-9D9A-4CB9-BB01-95FA5A0ABB76}" name="Total Retail Delivery Fee Collected" dataDxfId="94" dataCellStyle="Normal_HUTCOUNTY '01">
      <calculatedColumnFormula>SUM(HighwayUserTaxFundRetailDeliveryFeeCollectedFiscalYear20257[[#This Row],[JULY 2023]:[JUNE]])</calculatedColumnFormula>
    </tableColumn>
  </tableColumns>
  <tableStyleInfo name="TableStyleLight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2767C2A-D88A-4358-BAE6-5A5962F3C444}" name="HighwayUserTaxFundRetailDeliveryFeeCountyPaymentFiscalYear2023" displayName="HighwayUserTaxFundRetailDeliveryFeeCountyPaymentFiscalYear2023" ref="A12:N75" totalsRowShown="0" headerRowDxfId="93" dataDxfId="92" headerRowCellStyle="Heading 4" dataCellStyle="Normal_HUTCOUNTY '01">
  <autoFilter ref="A12:N75" xr:uid="{EE36CEF8-D9E9-4BEC-B74B-9E7A5988F08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7578171-B55A-4BB9-A1F7-B615F8107FBE}" name="COUNTY" dataDxfId="91" dataCellStyle="Normal 6"/>
    <tableColumn id="2" xr3:uid="{7523FCBB-A0CB-42B0-9C76-39533D0AD82D}" name="JULY 2023" dataDxfId="90" dataCellStyle="Normal_HUTCOUNTY '01"/>
    <tableColumn id="3" xr3:uid="{A74F424B-6900-457A-8B96-E7541A8E800D}" name="AUGUST" dataDxfId="89" dataCellStyle="Normal_HUTCOUNTY '01"/>
    <tableColumn id="4" xr3:uid="{346834DD-9A6A-405F-BA63-93FDC31806AC}" name="SEPTEMBER" dataDxfId="88" dataCellStyle="Normal_HUTCOUNTY '01"/>
    <tableColumn id="5" xr3:uid="{E92C3DB5-B973-4950-AEE5-36B5547446F7}" name="OCTOBER" dataDxfId="87" dataCellStyle="Normal_HUTCOUNTY '01"/>
    <tableColumn id="6" xr3:uid="{BDF0F005-C1FF-4870-8B20-61E63307742F}" name="NOVEMBER" dataDxfId="86" dataCellStyle="Normal_HUTCOUNTY '01"/>
    <tableColumn id="7" xr3:uid="{BCE32E75-9E6D-4C25-9732-AD69147A1391}" name="DECEMBER" dataDxfId="85" dataCellStyle="Normal_HUTCOUNTY '01"/>
    <tableColumn id="8" xr3:uid="{5FF6B2D3-4671-4F85-99A7-CBB128556C22}" name="JANUARY" dataDxfId="84" dataCellStyle="Normal_HUTCOUNTY '01"/>
    <tableColumn id="9" xr3:uid="{31505A58-8A37-42B6-AC45-75F45E0A49D0}" name="FEBRUARY" dataDxfId="83" dataCellStyle="Normal_HUTCOUNTY '01"/>
    <tableColumn id="10" xr3:uid="{B370060F-4C27-4B62-997E-5AA01B98B463}" name="MARCH" dataDxfId="82" dataCellStyle="Normal_HUTCOUNTY '01"/>
    <tableColumn id="11" xr3:uid="{E8A2B3F5-566F-43E7-9573-04C99D51AF5E}" name="APRIL" dataDxfId="81" dataCellStyle="Normal_HUTCOUNTY '01"/>
    <tableColumn id="12" xr3:uid="{F894FDD0-BEF3-471B-A12A-794550C510FC}" name="MAY" dataDxfId="80" dataCellStyle="Normal_HUTCOUNTY '01"/>
    <tableColumn id="13" xr3:uid="{78D79875-7366-4A0F-A5E6-200A4AA6FF6D}" name="JUNE" dataDxfId="79" dataCellStyle="Normal_HUTCOUNTY '01"/>
    <tableColumn id="14" xr3:uid="{EA50A5DE-7D6E-44C0-B1DA-D995305CA752}" name="TOTAL Retail Delivery Fee Paid" dataDxfId="78" dataCellStyle="Normal_HUTCOUNTY '01"/>
  </tableColumns>
  <tableStyleInfo name="TableStyleLight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E322D2B-A207-4928-B58F-CB1CA869C738}" name="HighwayUserTaxFundRetailDeliveryFeeDistributedFiscalYear202569" displayName="HighwayUserTaxFundRetailDeliveryFeeDistributedFiscalYear202569" ref="A6:N10" totalsRowShown="0" dataDxfId="77" headerRowCellStyle="Heading 4" dataCellStyle="Normal_HUTCOUNTY '01">
  <autoFilter ref="A6:N10" xr:uid="{908FC827-FE95-40E2-9B6B-A058BC2C8CD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2ED23680-7C9B-4B33-9C9C-3BD3570B33DA}" name="Retail Delivery Fee Distribution" dataDxfId="76"/>
    <tableColumn id="2" xr3:uid="{438AD4C6-4CFD-430F-BC5F-F0B067E40F4E}" name="JULY 2023" dataDxfId="75" dataCellStyle="Normal_HUTCOUNTY '01"/>
    <tableColumn id="3" xr3:uid="{88EE814A-0201-48A4-A7EB-CB0C5558E87A}" name="AUGUST" dataDxfId="74" dataCellStyle="Normal_HUTCOUNTY '01"/>
    <tableColumn id="4" xr3:uid="{FF865C5A-E0AC-47A6-8C07-2D5326B8BB90}" name="SEPTEMBER" dataDxfId="73" dataCellStyle="Normal_HUTCOUNTY '01"/>
    <tableColumn id="5" xr3:uid="{9F0B8C2B-23E1-47EE-92B4-E254407FAEC8}" name="OCTOBER" dataDxfId="72" dataCellStyle="Normal_HUTCOUNTY '01"/>
    <tableColumn id="6" xr3:uid="{857314C6-1AFD-42DB-935D-77D29242F768}" name="NOVEMBER" dataDxfId="71" dataCellStyle="Normal_HUTCOUNTY '01"/>
    <tableColumn id="7" xr3:uid="{9C45DDF5-7F47-405F-A064-C21EEE190D5B}" name="DECEMBER" dataDxfId="70" dataCellStyle="Normal_HUTCOUNTY '01"/>
    <tableColumn id="8" xr3:uid="{10EAE36C-21BF-41F2-B1AF-A1C179DA9084}" name="JANUARY" dataDxfId="69" dataCellStyle="Normal_HUTCOUNTY '01"/>
    <tableColumn id="9" xr3:uid="{65FD7286-260D-4655-98FD-BF623D0F7597}" name="FEBRUARY" dataDxfId="68" dataCellStyle="Normal_HUTCOUNTY '01"/>
    <tableColumn id="10" xr3:uid="{C8BC55F1-3B51-49F1-A5DB-772778193909}" name="MARCH" dataDxfId="67" dataCellStyle="Normal_HUTCOUNTY '01"/>
    <tableColumn id="11" xr3:uid="{1039DD74-8A9C-4A88-B850-8CAB395AF972}" name="APRIL" dataDxfId="66" dataCellStyle="Normal_HUTCOUNTY '01"/>
    <tableColumn id="12" xr3:uid="{86607B13-B7D8-407B-85E5-0908FD9668D0}" name="MAY" dataDxfId="65" dataCellStyle="Normal_HUTCOUNTY '01"/>
    <tableColumn id="13" xr3:uid="{BEED11E7-6307-44E8-8C2D-09C5B0286C16}" name="JUNE" dataDxfId="64" dataCellStyle="Normal_HUTCOUNTY '01"/>
    <tableColumn id="14" xr3:uid="{4903D88D-43DF-4952-A1BA-47F6A2B7D161}" name="Total Retail Delivery Fee Distributed" dataDxfId="63" dataCellStyle="Normal_HUTCOUNTY '01">
      <calculatedColumnFormula>SUM(HighwayUserTaxFundRetailDeliveryFeeDistributedFiscalYear202569[[#This Row],[JULY 2023]:[JUNE]])</calculatedColumnFormula>
    </tableColumn>
  </tableColumns>
  <tableStyleInfo name="TableStyleLight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50DE6F3-24E5-47E9-9B3F-DF2874789C6C}" name="HighwayUserTaxFundRetailDeliveryFeeCollectedFiscalYear2025710" displayName="HighwayUserTaxFundRetailDeliveryFeeCollectedFiscalYear2025710" ref="A3:N4" totalsRowShown="0" dataDxfId="62" headerRowCellStyle="Heading 4" dataCellStyle="Normal_HUTCOUNTY '01">
  <autoFilter ref="A3:N4" xr:uid="{4B14AF82-8B64-4D6A-B6DB-DCEFBA745C1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79F7CCB0-46DF-4AD9-A00C-C8A8C74F232A}" name="Retail Delivery Fee Collected" dataDxfId="61"/>
    <tableColumn id="2" xr3:uid="{60D6EC47-E97F-4AD9-A5FF-06E061F30D4A}" name="JULY 2023" dataDxfId="60" dataCellStyle="Normal_HUTCOUNTY '01"/>
    <tableColumn id="3" xr3:uid="{6A75034B-6E2D-490D-ABE5-C2D0C2306656}" name="AUGUST" dataDxfId="59" dataCellStyle="Normal_HUTCOUNTY '01"/>
    <tableColumn id="4" xr3:uid="{30E3ED3C-00EB-46F8-9311-90668E164EFA}" name="SEPTEMBER" dataDxfId="58" dataCellStyle="Normal_HUTCOUNTY '01"/>
    <tableColumn id="5" xr3:uid="{85871FC3-FD66-427A-8C47-2A648E872715}" name="OCTOBER" dataDxfId="57" dataCellStyle="Normal_HUTCOUNTY '01"/>
    <tableColumn id="6" xr3:uid="{55B37620-AD53-442C-AF3F-E76417ABC3F7}" name="NOVEMBER" dataDxfId="56" dataCellStyle="Normal_HUTCOUNTY '01"/>
    <tableColumn id="7" xr3:uid="{38123A51-9C54-48EE-8B46-BEEF947F922D}" name="DECEMBER" dataDxfId="55" dataCellStyle="Normal_HUTCOUNTY '01"/>
    <tableColumn id="8" xr3:uid="{50D5C5D8-90E3-4C6A-9B14-A56698DE927D}" name="JANUARY" dataDxfId="54" dataCellStyle="Normal_HUTCOUNTY '01"/>
    <tableColumn id="9" xr3:uid="{0B4D361E-EF49-49BF-8305-6E12B17C0298}" name="FEBRUARY" dataDxfId="53" dataCellStyle="Normal_HUTCOUNTY '01"/>
    <tableColumn id="10" xr3:uid="{9B86AFFC-0734-4EF7-A1A2-0A364629F19C}" name="MARCH" dataDxfId="52" dataCellStyle="Normal_HUTCOUNTY '01"/>
    <tableColumn id="11" xr3:uid="{F287E7FE-AEEB-4156-84BF-D665F19903DF}" name="APRIL" dataDxfId="51" dataCellStyle="Normal_HUTCOUNTY '01"/>
    <tableColumn id="12" xr3:uid="{7BC04184-10BC-4A15-8362-0C867773C7BB}" name="MAY" dataDxfId="50" dataCellStyle="Normal_HUTCOUNTY '01"/>
    <tableColumn id="13" xr3:uid="{06AF0145-A34A-4D74-A6CC-407E67B1F095}" name="JUNE" dataDxfId="49" dataCellStyle="Normal_HUTCOUNTY '01"/>
    <tableColumn id="14" xr3:uid="{CF12A78E-2369-48CA-93BA-38A371F287F0}" name="Total Retail Delivery Fee Collected" dataDxfId="48" dataCellStyle="Normal_HUTCOUNTY '01">
      <calculatedColumnFormula>SUM(HighwayUserTaxFundRetailDeliveryFeeCollectedFiscalYear2025710[[#This Row],[JULY 2023]:[JUNE]])</calculatedColumn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2A0E-9991-4BAA-A933-817F5FF77339}">
  <sheetPr>
    <tabColor rgb="FF00B0F0"/>
  </sheetPr>
  <dimension ref="A1:R76"/>
  <sheetViews>
    <sheetView tabSelected="1" zoomScaleNormal="100" workbookViewId="0">
      <selection activeCell="S10" sqref="S10"/>
    </sheetView>
  </sheetViews>
  <sheetFormatPr defaultColWidth="8.85546875" defaultRowHeight="15" x14ac:dyDescent="0.25"/>
  <cols>
    <col min="1" max="1" width="33.7109375" style="42" customWidth="1"/>
    <col min="2" max="2" width="12.7109375" style="42" bestFit="1" customWidth="1"/>
    <col min="3" max="12" width="16.28515625" style="42" customWidth="1"/>
    <col min="13" max="13" width="16.85546875" style="42" customWidth="1"/>
    <col min="14" max="14" width="22.28515625" style="42" customWidth="1"/>
    <col min="15" max="15" width="1.140625" style="42" customWidth="1"/>
    <col min="16" max="16" width="16.140625" style="42" customWidth="1"/>
    <col min="17" max="16384" width="8.85546875" style="42"/>
  </cols>
  <sheetData>
    <row r="1" spans="1:16" s="38" customFormat="1" ht="23.25" x14ac:dyDescent="0.35">
      <c r="A1" s="32" t="s">
        <v>88</v>
      </c>
      <c r="B1" s="33"/>
      <c r="C1" s="34"/>
      <c r="D1" s="34"/>
      <c r="E1" s="34"/>
      <c r="F1" s="34"/>
      <c r="G1" s="35"/>
      <c r="H1" s="35"/>
      <c r="I1" s="35"/>
      <c r="J1" s="35"/>
      <c r="K1" s="35"/>
      <c r="L1" s="34"/>
      <c r="M1" s="34"/>
      <c r="N1" s="34"/>
      <c r="O1" s="36"/>
      <c r="P1" s="37"/>
    </row>
    <row r="2" spans="1:16" x14ac:dyDescent="0.25">
      <c r="A2" s="39" t="s">
        <v>73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36"/>
      <c r="P2" s="37"/>
    </row>
    <row r="3" spans="1:16" s="49" customFormat="1" ht="30" x14ac:dyDescent="0.25">
      <c r="A3" s="43" t="s">
        <v>74</v>
      </c>
      <c r="B3" s="44" t="s">
        <v>75</v>
      </c>
      <c r="C3" s="44" t="s">
        <v>0</v>
      </c>
      <c r="D3" s="44" t="s">
        <v>1</v>
      </c>
      <c r="E3" s="44" t="s">
        <v>2</v>
      </c>
      <c r="F3" s="44" t="s">
        <v>3</v>
      </c>
      <c r="G3" s="45" t="s">
        <v>4</v>
      </c>
      <c r="H3" s="45" t="s">
        <v>5</v>
      </c>
      <c r="I3" s="45" t="s">
        <v>6</v>
      </c>
      <c r="J3" s="44" t="s">
        <v>7</v>
      </c>
      <c r="K3" s="45" t="s">
        <v>8</v>
      </c>
      <c r="L3" s="44" t="s">
        <v>9</v>
      </c>
      <c r="M3" s="44" t="s">
        <v>10</v>
      </c>
      <c r="N3" s="46" t="s">
        <v>76</v>
      </c>
      <c r="O3" s="47"/>
      <c r="P3" s="48"/>
    </row>
    <row r="4" spans="1:16" x14ac:dyDescent="0.25">
      <c r="A4" s="39" t="s">
        <v>77</v>
      </c>
      <c r="B4" s="50">
        <v>1692852.11</v>
      </c>
      <c r="C4" s="50">
        <v>1831189.24</v>
      </c>
      <c r="D4" s="50">
        <v>1798220.2</v>
      </c>
      <c r="E4" s="50">
        <v>1742648.3</v>
      </c>
      <c r="F4" s="50">
        <v>1910393.15</v>
      </c>
      <c r="G4" s="51">
        <v>1958567.15</v>
      </c>
      <c r="H4" s="51">
        <v>2387005.9500000002</v>
      </c>
      <c r="I4" s="51">
        <v>1798314.63</v>
      </c>
      <c r="J4" s="50">
        <v>1995789.41</v>
      </c>
      <c r="K4" s="51"/>
      <c r="L4" s="50"/>
      <c r="M4" s="50"/>
      <c r="N4" s="51">
        <f>SUM(Retail_Delivery_Fee_Collected[[#This Row],[JULY 2024]:[JUNE]])</f>
        <v>17114980.140000001</v>
      </c>
      <c r="O4" s="36"/>
      <c r="P4" s="37"/>
    </row>
    <row r="5" spans="1:16" ht="6.75" customHeight="1" x14ac:dyDescent="0.25">
      <c r="A5" s="39"/>
      <c r="B5" s="40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36"/>
      <c r="P5" s="37"/>
    </row>
    <row r="6" spans="1:16" s="49" customFormat="1" ht="30" x14ac:dyDescent="0.25">
      <c r="A6" s="43" t="s">
        <v>78</v>
      </c>
      <c r="B6" s="44" t="s">
        <v>75</v>
      </c>
      <c r="C6" s="44" t="s">
        <v>0</v>
      </c>
      <c r="D6" s="44" t="s">
        <v>1</v>
      </c>
      <c r="E6" s="44" t="s">
        <v>2</v>
      </c>
      <c r="F6" s="44" t="s">
        <v>3</v>
      </c>
      <c r="G6" s="45" t="s">
        <v>4</v>
      </c>
      <c r="H6" s="45" t="s">
        <v>5</v>
      </c>
      <c r="I6" s="45" t="s">
        <v>6</v>
      </c>
      <c r="J6" s="44" t="s">
        <v>7</v>
      </c>
      <c r="K6" s="45" t="s">
        <v>8</v>
      </c>
      <c r="L6" s="44" t="s">
        <v>9</v>
      </c>
      <c r="M6" s="44" t="s">
        <v>10</v>
      </c>
      <c r="N6" s="46" t="s">
        <v>79</v>
      </c>
      <c r="O6" s="47"/>
      <c r="P6" s="48"/>
    </row>
    <row r="7" spans="1:16" x14ac:dyDescent="0.25">
      <c r="A7" s="39" t="s">
        <v>80</v>
      </c>
      <c r="B7" s="51">
        <v>677141.1100000001</v>
      </c>
      <c r="C7" s="51">
        <v>732476.24</v>
      </c>
      <c r="D7" s="51">
        <v>719288.2</v>
      </c>
      <c r="E7" s="51">
        <v>697059.3</v>
      </c>
      <c r="F7" s="51">
        <v>764157.14999999991</v>
      </c>
      <c r="G7" s="51">
        <v>783427.14999999991</v>
      </c>
      <c r="H7" s="51">
        <v>954801.95000000019</v>
      </c>
      <c r="I7" s="51">
        <v>719325.62999999989</v>
      </c>
      <c r="J7" s="51">
        <v>798315.40999999992</v>
      </c>
      <c r="K7" s="51"/>
      <c r="L7" s="51"/>
      <c r="M7" s="51"/>
      <c r="N7" s="51">
        <f>SUM(Retail_Delivery_Fee_Distribution[[#This Row],[JULY 2024]:[JUNE]])</f>
        <v>6845992.1399999997</v>
      </c>
      <c r="O7" s="36"/>
      <c r="P7" s="37"/>
    </row>
    <row r="8" spans="1:16" x14ac:dyDescent="0.25">
      <c r="A8" s="39" t="s">
        <v>81</v>
      </c>
      <c r="B8" s="51">
        <v>558641</v>
      </c>
      <c r="C8" s="51">
        <v>604292</v>
      </c>
      <c r="D8" s="51">
        <v>593413</v>
      </c>
      <c r="E8" s="51">
        <v>575074</v>
      </c>
      <c r="F8" s="51">
        <v>630430</v>
      </c>
      <c r="G8" s="51">
        <v>646327</v>
      </c>
      <c r="H8" s="51">
        <v>787712</v>
      </c>
      <c r="I8" s="51">
        <v>593444</v>
      </c>
      <c r="J8" s="51">
        <v>658611</v>
      </c>
      <c r="K8" s="51"/>
      <c r="L8" s="51"/>
      <c r="M8" s="51"/>
      <c r="N8" s="51">
        <f>SUM(Retail_Delivery_Fee_Distribution[[#This Row],[JULY 2024]:[JUNE]])</f>
        <v>5647944</v>
      </c>
      <c r="O8" s="36"/>
      <c r="P8" s="37"/>
    </row>
    <row r="9" spans="1:16" x14ac:dyDescent="0.25">
      <c r="A9" s="39" t="s">
        <v>82</v>
      </c>
      <c r="B9" s="51">
        <v>457070</v>
      </c>
      <c r="C9" s="51">
        <v>494421</v>
      </c>
      <c r="D9" s="51">
        <v>485519</v>
      </c>
      <c r="E9" s="51">
        <v>470515</v>
      </c>
      <c r="F9" s="51">
        <v>515806</v>
      </c>
      <c r="G9" s="51">
        <v>528813</v>
      </c>
      <c r="H9" s="51">
        <v>644492</v>
      </c>
      <c r="I9" s="51">
        <v>485545</v>
      </c>
      <c r="J9" s="51">
        <v>538863</v>
      </c>
      <c r="K9" s="51"/>
      <c r="L9" s="51"/>
      <c r="M9" s="51"/>
      <c r="N9" s="51">
        <f>SUM(Retail_Delivery_Fee_Distribution[[#This Row],[JULY 2024]:[JUNE]])</f>
        <v>4621044</v>
      </c>
      <c r="O9" s="36"/>
      <c r="P9" s="37"/>
    </row>
    <row r="10" spans="1:16" ht="15.75" thickBot="1" x14ac:dyDescent="0.3">
      <c r="A10" s="52" t="s">
        <v>79</v>
      </c>
      <c r="B10" s="53">
        <f>SUBTOTAL(109,B7:B9)</f>
        <v>1692852.11</v>
      </c>
      <c r="C10" s="53">
        <f t="shared" ref="C10:M10" si="0">SUBTOTAL(109,C7:C9)</f>
        <v>1831189.24</v>
      </c>
      <c r="D10" s="53">
        <f t="shared" si="0"/>
        <v>1798220.2</v>
      </c>
      <c r="E10" s="53">
        <f t="shared" si="0"/>
        <v>1742648.3</v>
      </c>
      <c r="F10" s="53">
        <f t="shared" si="0"/>
        <v>1910393.15</v>
      </c>
      <c r="G10" s="53">
        <f t="shared" si="0"/>
        <v>1958567.15</v>
      </c>
      <c r="H10" s="53">
        <f t="shared" si="0"/>
        <v>2387005.9500000002</v>
      </c>
      <c r="I10" s="53">
        <f t="shared" si="0"/>
        <v>1798314.63</v>
      </c>
      <c r="J10" s="53">
        <f t="shared" si="0"/>
        <v>1995789.41</v>
      </c>
      <c r="K10" s="53">
        <f t="shared" si="0"/>
        <v>0</v>
      </c>
      <c r="L10" s="53">
        <f t="shared" si="0"/>
        <v>0</v>
      </c>
      <c r="M10" s="53">
        <f t="shared" si="0"/>
        <v>0</v>
      </c>
      <c r="N10" s="53">
        <f>SUM(Retail_Delivery_Fee_Distribution[[#This Row],[JULY 2024]:[JUNE]])</f>
        <v>17114980.140000001</v>
      </c>
      <c r="O10" s="36"/>
      <c r="P10" s="37"/>
    </row>
    <row r="11" spans="1:16" ht="7.5" customHeight="1" thickTop="1" x14ac:dyDescent="0.25">
      <c r="A11" s="52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36"/>
      <c r="P11" s="37"/>
    </row>
    <row r="12" spans="1:16" s="49" customFormat="1" ht="30" x14ac:dyDescent="0.25">
      <c r="A12" s="55" t="s">
        <v>84</v>
      </c>
      <c r="B12" s="44" t="s">
        <v>75</v>
      </c>
      <c r="C12" s="44" t="s">
        <v>0</v>
      </c>
      <c r="D12" s="44" t="s">
        <v>1</v>
      </c>
      <c r="E12" s="44" t="s">
        <v>2</v>
      </c>
      <c r="F12" s="44" t="s">
        <v>3</v>
      </c>
      <c r="G12" s="45" t="s">
        <v>4</v>
      </c>
      <c r="H12" s="45" t="s">
        <v>5</v>
      </c>
      <c r="I12" s="45" t="s">
        <v>6</v>
      </c>
      <c r="J12" s="44" t="s">
        <v>7</v>
      </c>
      <c r="K12" s="45" t="s">
        <v>8</v>
      </c>
      <c r="L12" s="44" t="s">
        <v>9</v>
      </c>
      <c r="M12" s="44" t="s">
        <v>10</v>
      </c>
      <c r="N12" s="46" t="s">
        <v>83</v>
      </c>
    </row>
    <row r="13" spans="1:16" x14ac:dyDescent="0.25">
      <c r="A13" s="60" t="s">
        <v>11</v>
      </c>
      <c r="B13" s="56">
        <v>18288.23</v>
      </c>
      <c r="C13" s="56">
        <v>19782.71</v>
      </c>
      <c r="D13" s="56">
        <v>19426.560000000001</v>
      </c>
      <c r="E13" s="56">
        <v>43960.100000000006</v>
      </c>
      <c r="F13" s="56">
        <v>32071.1</v>
      </c>
      <c r="G13" s="56">
        <v>28800.93</v>
      </c>
      <c r="H13" s="56">
        <v>35101.17</v>
      </c>
      <c r="I13" s="56">
        <v>26444.41</v>
      </c>
      <c r="J13" s="56">
        <v>29348.31</v>
      </c>
      <c r="K13" s="56"/>
      <c r="L13" s="56"/>
      <c r="M13" s="56"/>
      <c r="N13" s="56">
        <f>SUM(B13:M13)</f>
        <v>253223.52</v>
      </c>
      <c r="O13" s="41">
        <f>SUM(B13:N13)</f>
        <v>506447.04</v>
      </c>
    </row>
    <row r="14" spans="1:16" x14ac:dyDescent="0.25">
      <c r="A14" s="60" t="s">
        <v>12</v>
      </c>
      <c r="B14" s="56">
        <v>5775.23</v>
      </c>
      <c r="C14" s="56">
        <v>6247.17</v>
      </c>
      <c r="D14" s="56">
        <v>6134.7</v>
      </c>
      <c r="E14" s="56">
        <v>6447.9500000000007</v>
      </c>
      <c r="F14" s="56">
        <v>5977.34</v>
      </c>
      <c r="G14" s="56">
        <v>5935.55</v>
      </c>
      <c r="H14" s="56">
        <v>7233.96</v>
      </c>
      <c r="I14" s="56">
        <v>5449.9</v>
      </c>
      <c r="J14" s="56">
        <v>6048.36</v>
      </c>
      <c r="K14" s="56"/>
      <c r="L14" s="56"/>
      <c r="M14" s="56"/>
      <c r="N14" s="56">
        <f t="shared" ref="N14:N74" si="1">SUM(B14:M14)</f>
        <v>55250.16</v>
      </c>
      <c r="O14" s="41">
        <f t="shared" ref="O14:O74" si="2">SUM(B14:N14)</f>
        <v>110500.32</v>
      </c>
    </row>
    <row r="15" spans="1:16" x14ac:dyDescent="0.25">
      <c r="A15" s="60" t="s">
        <v>13</v>
      </c>
      <c r="B15" s="56">
        <v>18772.009999999998</v>
      </c>
      <c r="C15" s="56">
        <v>20306.02</v>
      </c>
      <c r="D15" s="56">
        <v>19940.46</v>
      </c>
      <c r="E15" s="56">
        <v>56420.68</v>
      </c>
      <c r="F15" s="56">
        <v>28013.15</v>
      </c>
      <c r="G15" s="56">
        <v>21250.06</v>
      </c>
      <c r="H15" s="56">
        <v>25898.54</v>
      </c>
      <c r="I15" s="56">
        <v>19511.36</v>
      </c>
      <c r="J15" s="56">
        <v>21653.93</v>
      </c>
      <c r="K15" s="56"/>
      <c r="L15" s="56"/>
      <c r="M15" s="56"/>
      <c r="N15" s="56">
        <f t="shared" si="1"/>
        <v>231766.21000000002</v>
      </c>
      <c r="O15" s="41">
        <f t="shared" si="2"/>
        <v>463532.42000000004</v>
      </c>
    </row>
    <row r="16" spans="1:16" x14ac:dyDescent="0.25">
      <c r="A16" s="60" t="s">
        <v>14</v>
      </c>
      <c r="B16" s="56">
        <v>6022.71</v>
      </c>
      <c r="C16" s="56">
        <v>6514.87</v>
      </c>
      <c r="D16" s="56">
        <v>6397.59</v>
      </c>
      <c r="E16" s="56">
        <v>1897.49</v>
      </c>
      <c r="F16" s="56">
        <v>6166.65</v>
      </c>
      <c r="G16" s="56">
        <v>7211.82</v>
      </c>
      <c r="H16" s="56">
        <v>8789.41</v>
      </c>
      <c r="I16" s="56">
        <v>6621.74</v>
      </c>
      <c r="J16" s="56">
        <v>7348.88</v>
      </c>
      <c r="K16" s="56"/>
      <c r="L16" s="56"/>
      <c r="M16" s="56"/>
      <c r="N16" s="56">
        <f t="shared" si="1"/>
        <v>56971.159999999989</v>
      </c>
      <c r="O16" s="41">
        <f t="shared" si="2"/>
        <v>113942.31999999998</v>
      </c>
    </row>
    <row r="17" spans="1:15" x14ac:dyDescent="0.25">
      <c r="A17" s="60" t="s">
        <v>15</v>
      </c>
      <c r="B17" s="56">
        <v>8679.0499999999993</v>
      </c>
      <c r="C17" s="56">
        <v>9388.2800000000007</v>
      </c>
      <c r="D17" s="56">
        <v>9219.26</v>
      </c>
      <c r="E17" s="56">
        <v>2734.38</v>
      </c>
      <c r="F17" s="56">
        <v>6361.26</v>
      </c>
      <c r="G17" s="56">
        <v>7439.41</v>
      </c>
      <c r="H17" s="56">
        <v>9066.7900000000009</v>
      </c>
      <c r="I17" s="56">
        <v>6830.71</v>
      </c>
      <c r="J17" s="56">
        <v>7580.8</v>
      </c>
      <c r="K17" s="56"/>
      <c r="L17" s="56"/>
      <c r="M17" s="56"/>
      <c r="N17" s="56">
        <f t="shared" si="1"/>
        <v>67299.94</v>
      </c>
      <c r="O17" s="41">
        <f t="shared" si="2"/>
        <v>134599.88</v>
      </c>
    </row>
    <row r="18" spans="1:15" x14ac:dyDescent="0.25">
      <c r="A18" s="60" t="s">
        <v>16</v>
      </c>
      <c r="B18" s="56">
        <v>4343.43</v>
      </c>
      <c r="C18" s="56">
        <v>4698.37</v>
      </c>
      <c r="D18" s="56">
        <v>4613.79</v>
      </c>
      <c r="E18" s="56">
        <v>1368.42</v>
      </c>
      <c r="F18" s="56">
        <v>3189.93</v>
      </c>
      <c r="G18" s="56">
        <v>3730.58</v>
      </c>
      <c r="H18" s="56">
        <v>4546.6499999999996</v>
      </c>
      <c r="I18" s="56">
        <v>3425.34</v>
      </c>
      <c r="J18" s="56">
        <v>3801.48</v>
      </c>
      <c r="K18" s="56"/>
      <c r="L18" s="56"/>
      <c r="M18" s="56"/>
      <c r="N18" s="56">
        <f t="shared" si="1"/>
        <v>33717.99</v>
      </c>
      <c r="O18" s="41">
        <f t="shared" si="2"/>
        <v>67435.98</v>
      </c>
    </row>
    <row r="19" spans="1:15" x14ac:dyDescent="0.25">
      <c r="A19" s="60" t="s">
        <v>17</v>
      </c>
      <c r="B19" s="56">
        <v>11968.32</v>
      </c>
      <c r="C19" s="56">
        <v>12946.35</v>
      </c>
      <c r="D19" s="56">
        <v>12713.28</v>
      </c>
      <c r="E19" s="56">
        <v>33130.75</v>
      </c>
      <c r="F19" s="56">
        <v>20162.080000000002</v>
      </c>
      <c r="G19" s="56">
        <v>16887.8</v>
      </c>
      <c r="H19" s="56">
        <v>20582.04</v>
      </c>
      <c r="I19" s="56">
        <v>15506.03</v>
      </c>
      <c r="J19" s="56">
        <v>17208.77</v>
      </c>
      <c r="K19" s="56"/>
      <c r="L19" s="56"/>
      <c r="M19" s="56"/>
      <c r="N19" s="56">
        <f t="shared" si="1"/>
        <v>161105.41999999998</v>
      </c>
      <c r="O19" s="41">
        <f t="shared" si="2"/>
        <v>322210.83999999997</v>
      </c>
    </row>
    <row r="20" spans="1:15" x14ac:dyDescent="0.25">
      <c r="A20" s="60" t="s">
        <v>18</v>
      </c>
      <c r="B20" s="56">
        <v>7141.67</v>
      </c>
      <c r="C20" s="56">
        <v>7725.27</v>
      </c>
      <c r="D20" s="56">
        <v>7586.19</v>
      </c>
      <c r="E20" s="56">
        <v>2250.02</v>
      </c>
      <c r="F20" s="56">
        <v>4708.29</v>
      </c>
      <c r="G20" s="56">
        <v>5506.28</v>
      </c>
      <c r="H20" s="56">
        <v>6710.79</v>
      </c>
      <c r="I20" s="56">
        <v>5055.76</v>
      </c>
      <c r="J20" s="56">
        <v>5610.94</v>
      </c>
      <c r="K20" s="56"/>
      <c r="L20" s="56"/>
      <c r="M20" s="56"/>
      <c r="N20" s="56">
        <f t="shared" si="1"/>
        <v>52295.210000000006</v>
      </c>
      <c r="O20" s="41">
        <f t="shared" si="2"/>
        <v>104590.42000000001</v>
      </c>
    </row>
    <row r="21" spans="1:15" x14ac:dyDescent="0.25">
      <c r="A21" s="60" t="s">
        <v>19</v>
      </c>
      <c r="B21" s="56">
        <v>4679.18</v>
      </c>
      <c r="C21" s="56">
        <v>5061.55</v>
      </c>
      <c r="D21" s="56">
        <v>4970.43</v>
      </c>
      <c r="E21" s="56">
        <v>1474.2</v>
      </c>
      <c r="F21" s="56">
        <v>3837.07</v>
      </c>
      <c r="G21" s="56">
        <v>4487.3999999999996</v>
      </c>
      <c r="H21" s="56">
        <v>5469.03</v>
      </c>
      <c r="I21" s="56">
        <v>4120.24</v>
      </c>
      <c r="J21" s="56">
        <v>4572.6899999999996</v>
      </c>
      <c r="K21" s="56"/>
      <c r="L21" s="56"/>
      <c r="M21" s="56"/>
      <c r="N21" s="56">
        <f t="shared" si="1"/>
        <v>38671.79</v>
      </c>
      <c r="O21" s="41">
        <f t="shared" si="2"/>
        <v>77343.58</v>
      </c>
    </row>
    <row r="22" spans="1:15" x14ac:dyDescent="0.25">
      <c r="A22" s="60" t="s">
        <v>20</v>
      </c>
      <c r="B22" s="56">
        <v>3150.74</v>
      </c>
      <c r="C22" s="56">
        <v>3408.21</v>
      </c>
      <c r="D22" s="56">
        <v>3346.85</v>
      </c>
      <c r="E22" s="56">
        <v>992.66</v>
      </c>
      <c r="F22" s="56">
        <v>2529.81</v>
      </c>
      <c r="G22" s="56">
        <v>2958.59</v>
      </c>
      <c r="H22" s="56">
        <v>3605.78</v>
      </c>
      <c r="I22" s="56">
        <v>2716.51</v>
      </c>
      <c r="J22" s="56">
        <v>3014.82</v>
      </c>
      <c r="K22" s="56"/>
      <c r="L22" s="56"/>
      <c r="M22" s="56"/>
      <c r="N22" s="56">
        <f t="shared" si="1"/>
        <v>25723.97</v>
      </c>
      <c r="O22" s="41">
        <f t="shared" si="2"/>
        <v>51447.94</v>
      </c>
    </row>
    <row r="23" spans="1:15" x14ac:dyDescent="0.25">
      <c r="A23" s="60" t="s">
        <v>21</v>
      </c>
      <c r="B23" s="56">
        <v>6327.17</v>
      </c>
      <c r="C23" s="56">
        <v>6844.21</v>
      </c>
      <c r="D23" s="56">
        <v>6721</v>
      </c>
      <c r="E23" s="56">
        <v>1993.41</v>
      </c>
      <c r="F23" s="56">
        <v>4714.28</v>
      </c>
      <c r="G23" s="56">
        <v>5513.29</v>
      </c>
      <c r="H23" s="56">
        <v>6719.33</v>
      </c>
      <c r="I23" s="56">
        <v>5062.1899999999996</v>
      </c>
      <c r="J23" s="56">
        <v>5618.07</v>
      </c>
      <c r="K23" s="56"/>
      <c r="L23" s="56"/>
      <c r="M23" s="56"/>
      <c r="N23" s="56">
        <f t="shared" si="1"/>
        <v>49512.950000000004</v>
      </c>
      <c r="O23" s="41">
        <f t="shared" si="2"/>
        <v>99025.900000000009</v>
      </c>
    </row>
    <row r="24" spans="1:15" x14ac:dyDescent="0.25">
      <c r="A24" s="60" t="s">
        <v>22</v>
      </c>
      <c r="B24" s="56">
        <v>11187.34</v>
      </c>
      <c r="C24" s="56">
        <v>12101.55</v>
      </c>
      <c r="D24" s="56">
        <v>11883.69</v>
      </c>
      <c r="E24" s="56">
        <v>3524.63</v>
      </c>
      <c r="F24" s="56">
        <v>11781.66</v>
      </c>
      <c r="G24" s="56">
        <v>13778.49</v>
      </c>
      <c r="H24" s="56">
        <v>16792.560000000001</v>
      </c>
      <c r="I24" s="56">
        <v>12651.13</v>
      </c>
      <c r="J24" s="56">
        <v>14040.37</v>
      </c>
      <c r="K24" s="56"/>
      <c r="L24" s="56"/>
      <c r="M24" s="56"/>
      <c r="N24" s="56">
        <f t="shared" si="1"/>
        <v>107741.42</v>
      </c>
      <c r="O24" s="41">
        <f t="shared" si="2"/>
        <v>215482.84</v>
      </c>
    </row>
    <row r="25" spans="1:15" x14ac:dyDescent="0.25">
      <c r="A25" s="60" t="s">
        <v>23</v>
      </c>
      <c r="B25" s="56">
        <v>2377.58</v>
      </c>
      <c r="C25" s="56">
        <v>2571.87</v>
      </c>
      <c r="D25" s="56">
        <v>2525.5700000000002</v>
      </c>
      <c r="E25" s="56">
        <v>749.07</v>
      </c>
      <c r="F25" s="56">
        <v>1860.15</v>
      </c>
      <c r="G25" s="56">
        <v>2175.42</v>
      </c>
      <c r="H25" s="56">
        <v>2651.29</v>
      </c>
      <c r="I25" s="56">
        <v>1997.42</v>
      </c>
      <c r="J25" s="56">
        <v>2216.7600000000002</v>
      </c>
      <c r="K25" s="56"/>
      <c r="L25" s="56"/>
      <c r="M25" s="56"/>
      <c r="N25" s="56">
        <f t="shared" si="1"/>
        <v>19125.130000000005</v>
      </c>
      <c r="O25" s="41">
        <f t="shared" si="2"/>
        <v>38250.260000000009</v>
      </c>
    </row>
    <row r="26" spans="1:15" x14ac:dyDescent="0.25">
      <c r="A26" s="60" t="s">
        <v>24</v>
      </c>
      <c r="B26" s="56">
        <v>4232.26</v>
      </c>
      <c r="C26" s="56">
        <v>4578.12</v>
      </c>
      <c r="D26" s="56">
        <v>4495.7</v>
      </c>
      <c r="E26" s="56">
        <v>1333.4</v>
      </c>
      <c r="F26" s="56">
        <v>3241.5</v>
      </c>
      <c r="G26" s="56">
        <v>3790.89</v>
      </c>
      <c r="H26" s="56">
        <v>4620.1499999999996</v>
      </c>
      <c r="I26" s="56">
        <v>3480.72</v>
      </c>
      <c r="J26" s="56">
        <v>3862.94</v>
      </c>
      <c r="K26" s="56"/>
      <c r="L26" s="56"/>
      <c r="M26" s="56"/>
      <c r="N26" s="56">
        <f t="shared" si="1"/>
        <v>33635.680000000008</v>
      </c>
      <c r="O26" s="41">
        <f t="shared" si="2"/>
        <v>67271.360000000015</v>
      </c>
    </row>
    <row r="27" spans="1:15" x14ac:dyDescent="0.25">
      <c r="A27" s="60" t="s">
        <v>25</v>
      </c>
      <c r="B27" s="56">
        <v>8768.43</v>
      </c>
      <c r="C27" s="56">
        <v>9484.9699999999993</v>
      </c>
      <c r="D27" s="56">
        <v>9314.2099999999991</v>
      </c>
      <c r="E27" s="56">
        <v>2762.54</v>
      </c>
      <c r="F27" s="56">
        <v>8096.07</v>
      </c>
      <c r="G27" s="56">
        <v>9468.25</v>
      </c>
      <c r="H27" s="56">
        <v>11539.45</v>
      </c>
      <c r="I27" s="56">
        <v>8693.5499999999993</v>
      </c>
      <c r="J27" s="56">
        <v>9648.2000000000007</v>
      </c>
      <c r="K27" s="56"/>
      <c r="L27" s="56"/>
      <c r="M27" s="56"/>
      <c r="N27" s="56">
        <f t="shared" si="1"/>
        <v>77775.67</v>
      </c>
      <c r="O27" s="41">
        <f t="shared" si="2"/>
        <v>155551.34</v>
      </c>
    </row>
    <row r="28" spans="1:15" x14ac:dyDescent="0.25">
      <c r="A28" s="60" t="s">
        <v>26</v>
      </c>
      <c r="B28" s="56">
        <v>6352.87</v>
      </c>
      <c r="C28" s="56">
        <v>6872.01</v>
      </c>
      <c r="D28" s="56">
        <v>6748.29</v>
      </c>
      <c r="E28" s="56">
        <v>2001.5</v>
      </c>
      <c r="F28" s="56">
        <v>3993.68</v>
      </c>
      <c r="G28" s="56">
        <v>4670.5600000000004</v>
      </c>
      <c r="H28" s="56">
        <v>5692.25</v>
      </c>
      <c r="I28" s="56">
        <v>4288.41</v>
      </c>
      <c r="J28" s="56">
        <v>4759.33</v>
      </c>
      <c r="K28" s="56"/>
      <c r="L28" s="56"/>
      <c r="M28" s="56"/>
      <c r="N28" s="56">
        <f t="shared" si="1"/>
        <v>45378.900000000009</v>
      </c>
      <c r="O28" s="41">
        <f t="shared" si="2"/>
        <v>90757.800000000017</v>
      </c>
    </row>
    <row r="29" spans="1:15" x14ac:dyDescent="0.25">
      <c r="A29" s="60" t="s">
        <v>27</v>
      </c>
      <c r="B29" s="56">
        <v>10251.06</v>
      </c>
      <c r="C29" s="56">
        <v>11088.76</v>
      </c>
      <c r="D29" s="56">
        <v>10889.13</v>
      </c>
      <c r="E29" s="56">
        <v>17256.21</v>
      </c>
      <c r="F29" s="56">
        <v>36152.68</v>
      </c>
      <c r="G29" s="56">
        <v>39083.279999999999</v>
      </c>
      <c r="H29" s="56">
        <v>47632.800000000003</v>
      </c>
      <c r="I29" s="56">
        <v>35885.449999999997</v>
      </c>
      <c r="J29" s="56">
        <v>39826.089999999997</v>
      </c>
      <c r="K29" s="56"/>
      <c r="L29" s="56"/>
      <c r="M29" s="56"/>
      <c r="N29" s="56">
        <f t="shared" si="1"/>
        <v>248065.46</v>
      </c>
      <c r="O29" s="41">
        <f t="shared" si="2"/>
        <v>496130.92</v>
      </c>
    </row>
    <row r="30" spans="1:15" x14ac:dyDescent="0.25">
      <c r="A30" s="60" t="s">
        <v>28</v>
      </c>
      <c r="B30" s="56">
        <v>7265.13</v>
      </c>
      <c r="C30" s="56">
        <v>7858.82</v>
      </c>
      <c r="D30" s="56">
        <v>7717.34</v>
      </c>
      <c r="E30" s="56">
        <v>2288.92</v>
      </c>
      <c r="F30" s="56">
        <v>6731.98</v>
      </c>
      <c r="G30" s="56">
        <v>7872.97</v>
      </c>
      <c r="H30" s="56">
        <v>9595.19</v>
      </c>
      <c r="I30" s="56">
        <v>7228.79</v>
      </c>
      <c r="J30" s="56">
        <v>8022.6</v>
      </c>
      <c r="K30" s="56"/>
      <c r="L30" s="56"/>
      <c r="M30" s="56"/>
      <c r="N30" s="56">
        <f t="shared" si="1"/>
        <v>64581.74</v>
      </c>
      <c r="O30" s="41">
        <f t="shared" si="2"/>
        <v>129163.48</v>
      </c>
    </row>
    <row r="31" spans="1:15" x14ac:dyDescent="0.25">
      <c r="A31" s="60" t="s">
        <v>29</v>
      </c>
      <c r="B31" s="56">
        <v>20874.740000000002</v>
      </c>
      <c r="C31" s="56">
        <v>22580.58</v>
      </c>
      <c r="D31" s="56">
        <v>22174.06</v>
      </c>
      <c r="E31" s="56">
        <v>58676.25</v>
      </c>
      <c r="F31" s="56">
        <v>48576.639999999999</v>
      </c>
      <c r="G31" s="56">
        <v>44935.71</v>
      </c>
      <c r="H31" s="56">
        <v>54765.46</v>
      </c>
      <c r="I31" s="56">
        <v>41259.03</v>
      </c>
      <c r="J31" s="56">
        <v>45789.75</v>
      </c>
      <c r="K31" s="56"/>
      <c r="L31" s="56"/>
      <c r="M31" s="56"/>
      <c r="N31" s="56">
        <f t="shared" si="1"/>
        <v>359632.22</v>
      </c>
      <c r="O31" s="41">
        <f t="shared" si="2"/>
        <v>719264.44</v>
      </c>
    </row>
    <row r="32" spans="1:15" x14ac:dyDescent="0.25">
      <c r="A32" s="60" t="s">
        <v>30</v>
      </c>
      <c r="B32" s="56">
        <v>7538.3</v>
      </c>
      <c r="C32" s="56">
        <v>8154.32</v>
      </c>
      <c r="D32" s="56">
        <v>8007.52</v>
      </c>
      <c r="E32" s="56">
        <v>2374.98</v>
      </c>
      <c r="F32" s="56">
        <v>8170.11</v>
      </c>
      <c r="G32" s="56">
        <v>9554.84</v>
      </c>
      <c r="H32" s="56">
        <v>11644.97</v>
      </c>
      <c r="I32" s="56">
        <v>8773.0499999999993</v>
      </c>
      <c r="J32" s="56">
        <v>9736.44</v>
      </c>
      <c r="K32" s="56"/>
      <c r="L32" s="56"/>
      <c r="M32" s="56"/>
      <c r="N32" s="56">
        <f t="shared" si="1"/>
        <v>73954.53</v>
      </c>
      <c r="O32" s="41">
        <f t="shared" si="2"/>
        <v>147909.06</v>
      </c>
    </row>
    <row r="33" spans="1:15" x14ac:dyDescent="0.25">
      <c r="A33" s="60" t="s">
        <v>31</v>
      </c>
      <c r="B33" s="56">
        <v>8351.68</v>
      </c>
      <c r="C33" s="56">
        <v>9034.17</v>
      </c>
      <c r="D33" s="56">
        <v>8871.52</v>
      </c>
      <c r="E33" s="56">
        <v>2631.24</v>
      </c>
      <c r="F33" s="56">
        <v>7734.49</v>
      </c>
      <c r="G33" s="56">
        <v>9045.39</v>
      </c>
      <c r="H33" s="56">
        <v>11024.08</v>
      </c>
      <c r="I33" s="56">
        <v>8305.2900000000009</v>
      </c>
      <c r="J33" s="56">
        <v>9217.2999999999993</v>
      </c>
      <c r="K33" s="56"/>
      <c r="L33" s="56"/>
      <c r="M33" s="56"/>
      <c r="N33" s="56">
        <f t="shared" si="1"/>
        <v>74215.16</v>
      </c>
      <c r="O33" s="41">
        <f t="shared" si="2"/>
        <v>148430.32</v>
      </c>
    </row>
    <row r="34" spans="1:15" x14ac:dyDescent="0.25">
      <c r="A34" s="60" t="s">
        <v>32</v>
      </c>
      <c r="B34" s="56">
        <v>10566.69</v>
      </c>
      <c r="C34" s="56">
        <v>11430.18</v>
      </c>
      <c r="D34" s="56">
        <v>11224.41</v>
      </c>
      <c r="E34" s="56">
        <v>3329.09</v>
      </c>
      <c r="F34" s="56">
        <v>9732.09</v>
      </c>
      <c r="G34" s="56">
        <v>11381.55</v>
      </c>
      <c r="H34" s="56">
        <v>13871.29</v>
      </c>
      <c r="I34" s="56">
        <v>10450.31</v>
      </c>
      <c r="J34" s="56">
        <v>11597.87</v>
      </c>
      <c r="K34" s="56"/>
      <c r="L34" s="56"/>
      <c r="M34" s="56"/>
      <c r="N34" s="56">
        <f t="shared" si="1"/>
        <v>93583.479999999981</v>
      </c>
      <c r="O34" s="41">
        <f t="shared" si="2"/>
        <v>187166.95999999996</v>
      </c>
    </row>
    <row r="35" spans="1:15" x14ac:dyDescent="0.25">
      <c r="A35" s="60" t="s">
        <v>33</v>
      </c>
      <c r="B35" s="56">
        <v>2324.5100000000002</v>
      </c>
      <c r="C35" s="56">
        <v>2514.46</v>
      </c>
      <c r="D35" s="56">
        <v>2469.19</v>
      </c>
      <c r="E35" s="56">
        <v>732.35</v>
      </c>
      <c r="F35" s="56">
        <v>1620</v>
      </c>
      <c r="G35" s="56">
        <v>1894.56</v>
      </c>
      <c r="H35" s="56">
        <v>2309</v>
      </c>
      <c r="I35" s="56">
        <v>1739.55</v>
      </c>
      <c r="J35" s="56">
        <v>1930.57</v>
      </c>
      <c r="K35" s="56"/>
      <c r="L35" s="56"/>
      <c r="M35" s="56"/>
      <c r="N35" s="56">
        <f t="shared" si="1"/>
        <v>17534.189999999999</v>
      </c>
      <c r="O35" s="41">
        <f t="shared" si="2"/>
        <v>35068.379999999997</v>
      </c>
    </row>
    <row r="36" spans="1:15" x14ac:dyDescent="0.25">
      <c r="A36" s="60" t="s">
        <v>34</v>
      </c>
      <c r="B36" s="56">
        <v>9711.9699999999993</v>
      </c>
      <c r="C36" s="56">
        <v>10505.62</v>
      </c>
      <c r="D36" s="56">
        <v>10316.49</v>
      </c>
      <c r="E36" s="56">
        <v>3059.81</v>
      </c>
      <c r="F36" s="56">
        <v>7142.09</v>
      </c>
      <c r="G36" s="56">
        <v>8352.58</v>
      </c>
      <c r="H36" s="56">
        <v>10179.719999999999</v>
      </c>
      <c r="I36" s="56">
        <v>7669.17</v>
      </c>
      <c r="J36" s="56">
        <v>8511.33</v>
      </c>
      <c r="K36" s="56"/>
      <c r="L36" s="56"/>
      <c r="M36" s="56"/>
      <c r="N36" s="56">
        <f t="shared" si="1"/>
        <v>75448.78</v>
      </c>
      <c r="O36" s="41">
        <f t="shared" si="2"/>
        <v>150897.56</v>
      </c>
    </row>
    <row r="37" spans="1:15" x14ac:dyDescent="0.25">
      <c r="A37" s="60" t="s">
        <v>35</v>
      </c>
      <c r="B37" s="56">
        <v>10190.17</v>
      </c>
      <c r="C37" s="56">
        <v>11022.89</v>
      </c>
      <c r="D37" s="56">
        <v>10824.45</v>
      </c>
      <c r="E37" s="56">
        <v>3210.47</v>
      </c>
      <c r="F37" s="56">
        <v>7529.75</v>
      </c>
      <c r="G37" s="56">
        <v>8805.94</v>
      </c>
      <c r="H37" s="56">
        <v>10732.26</v>
      </c>
      <c r="I37" s="56">
        <v>8085.43</v>
      </c>
      <c r="J37" s="56">
        <v>8973.31</v>
      </c>
      <c r="K37" s="56"/>
      <c r="L37" s="56"/>
      <c r="M37" s="56"/>
      <c r="N37" s="56">
        <f t="shared" si="1"/>
        <v>79374.67</v>
      </c>
      <c r="O37" s="41">
        <f t="shared" si="2"/>
        <v>158749.34</v>
      </c>
    </row>
    <row r="38" spans="1:15" x14ac:dyDescent="0.25">
      <c r="A38" s="60" t="s">
        <v>36</v>
      </c>
      <c r="B38" s="56">
        <v>3168.05</v>
      </c>
      <c r="C38" s="56">
        <v>3426.94</v>
      </c>
      <c r="D38" s="56">
        <v>3365.25</v>
      </c>
      <c r="E38" s="56">
        <v>998.11</v>
      </c>
      <c r="F38" s="56">
        <v>1618.53</v>
      </c>
      <c r="G38" s="56">
        <v>1892.85</v>
      </c>
      <c r="H38" s="56">
        <v>2306.92</v>
      </c>
      <c r="I38" s="56">
        <v>1737.98</v>
      </c>
      <c r="J38" s="56">
        <v>1928.83</v>
      </c>
      <c r="K38" s="56"/>
      <c r="L38" s="56"/>
      <c r="M38" s="56"/>
      <c r="N38" s="56">
        <f t="shared" si="1"/>
        <v>20443.46</v>
      </c>
      <c r="O38" s="41">
        <f t="shared" si="2"/>
        <v>40886.92</v>
      </c>
    </row>
    <row r="39" spans="1:15" x14ac:dyDescent="0.25">
      <c r="A39" s="60" t="s">
        <v>37</v>
      </c>
      <c r="B39" s="56">
        <v>6288.62</v>
      </c>
      <c r="C39" s="56">
        <v>6802.52</v>
      </c>
      <c r="D39" s="56">
        <v>6680.05</v>
      </c>
      <c r="E39" s="56">
        <v>1981.26</v>
      </c>
      <c r="F39" s="56">
        <v>4236.3900000000003</v>
      </c>
      <c r="G39" s="56">
        <v>4954.3999999999996</v>
      </c>
      <c r="H39" s="56">
        <v>6038.18</v>
      </c>
      <c r="I39" s="56">
        <v>4549.03</v>
      </c>
      <c r="J39" s="56">
        <v>5048.5600000000004</v>
      </c>
      <c r="K39" s="56"/>
      <c r="L39" s="56"/>
      <c r="M39" s="56"/>
      <c r="N39" s="56">
        <f t="shared" si="1"/>
        <v>46579.009999999995</v>
      </c>
      <c r="O39" s="41">
        <f t="shared" si="2"/>
        <v>93158.01999999999</v>
      </c>
    </row>
    <row r="40" spans="1:15" x14ac:dyDescent="0.25">
      <c r="A40" s="60" t="s">
        <v>38</v>
      </c>
      <c r="B40" s="56">
        <v>5159.6099999999997</v>
      </c>
      <c r="C40" s="56">
        <v>5581.24</v>
      </c>
      <c r="D40" s="56">
        <v>5480.76</v>
      </c>
      <c r="E40" s="56">
        <v>1625.56</v>
      </c>
      <c r="F40" s="56">
        <v>3289.75</v>
      </c>
      <c r="G40" s="56">
        <v>3847.32</v>
      </c>
      <c r="H40" s="56">
        <v>4688.93</v>
      </c>
      <c r="I40" s="56">
        <v>3532.53</v>
      </c>
      <c r="J40" s="56">
        <v>3920.45</v>
      </c>
      <c r="K40" s="56"/>
      <c r="L40" s="56"/>
      <c r="M40" s="56"/>
      <c r="N40" s="56">
        <f t="shared" si="1"/>
        <v>37126.149999999994</v>
      </c>
      <c r="O40" s="41">
        <f t="shared" si="2"/>
        <v>74252.299999999988</v>
      </c>
    </row>
    <row r="41" spans="1:15" x14ac:dyDescent="0.25">
      <c r="A41" s="60" t="s">
        <v>39</v>
      </c>
      <c r="B41" s="56">
        <v>28628.12</v>
      </c>
      <c r="C41" s="56">
        <v>30967.55</v>
      </c>
      <c r="D41" s="56">
        <v>30410.04</v>
      </c>
      <c r="E41" s="56">
        <v>68746.84</v>
      </c>
      <c r="F41" s="56">
        <v>47166.14</v>
      </c>
      <c r="G41" s="56">
        <v>41547.67</v>
      </c>
      <c r="H41" s="56">
        <v>50636.28</v>
      </c>
      <c r="I41" s="56">
        <v>38148.199999999997</v>
      </c>
      <c r="J41" s="56">
        <v>42337.31</v>
      </c>
      <c r="K41" s="56"/>
      <c r="L41" s="56"/>
      <c r="M41" s="56"/>
      <c r="N41" s="56">
        <f t="shared" si="1"/>
        <v>378588.15</v>
      </c>
      <c r="O41" s="41">
        <f t="shared" si="2"/>
        <v>757176.3</v>
      </c>
    </row>
    <row r="42" spans="1:15" x14ac:dyDescent="0.25">
      <c r="A42" s="60" t="s">
        <v>40</v>
      </c>
      <c r="B42" s="56">
        <v>4967.4399999999996</v>
      </c>
      <c r="C42" s="56">
        <v>5373.36</v>
      </c>
      <c r="D42" s="56">
        <v>5276.63</v>
      </c>
      <c r="E42" s="56">
        <v>1565.02</v>
      </c>
      <c r="F42" s="56">
        <v>3598.46</v>
      </c>
      <c r="G42" s="56">
        <v>4208.3500000000004</v>
      </c>
      <c r="H42" s="56">
        <v>5128.9399999999996</v>
      </c>
      <c r="I42" s="56">
        <v>3864.02</v>
      </c>
      <c r="J42" s="56">
        <v>4288.34</v>
      </c>
      <c r="K42" s="56"/>
      <c r="L42" s="56"/>
      <c r="M42" s="56"/>
      <c r="N42" s="56">
        <f t="shared" si="1"/>
        <v>38270.559999999998</v>
      </c>
      <c r="O42" s="41">
        <f t="shared" si="2"/>
        <v>76541.119999999995</v>
      </c>
    </row>
    <row r="43" spans="1:15" x14ac:dyDescent="0.25">
      <c r="A43" s="60" t="s">
        <v>41</v>
      </c>
      <c r="B43" s="56">
        <v>9182.94</v>
      </c>
      <c r="C43" s="56">
        <v>9933.35</v>
      </c>
      <c r="D43" s="56">
        <v>9754.52</v>
      </c>
      <c r="E43" s="56">
        <v>2893.13</v>
      </c>
      <c r="F43" s="56">
        <v>7359.89</v>
      </c>
      <c r="G43" s="56">
        <v>8607.2999999999993</v>
      </c>
      <c r="H43" s="56">
        <v>10490.16</v>
      </c>
      <c r="I43" s="56">
        <v>7903.04</v>
      </c>
      <c r="J43" s="56">
        <v>8770.89</v>
      </c>
      <c r="K43" s="56"/>
      <c r="L43" s="56"/>
      <c r="M43" s="56"/>
      <c r="N43" s="56">
        <f t="shared" si="1"/>
        <v>74895.22</v>
      </c>
      <c r="O43" s="41">
        <f t="shared" si="2"/>
        <v>149790.44</v>
      </c>
    </row>
    <row r="44" spans="1:15" x14ac:dyDescent="0.25">
      <c r="A44" s="60" t="s">
        <v>42</v>
      </c>
      <c r="B44" s="56">
        <v>7437.19</v>
      </c>
      <c r="C44" s="56">
        <v>8044.94</v>
      </c>
      <c r="D44" s="56">
        <v>7900.11</v>
      </c>
      <c r="E44" s="56">
        <v>10617.060000000001</v>
      </c>
      <c r="F44" s="56">
        <v>10466.4</v>
      </c>
      <c r="G44" s="56">
        <v>10354.6</v>
      </c>
      <c r="H44" s="56">
        <v>12619.68</v>
      </c>
      <c r="I44" s="56">
        <v>9507.3799999999992</v>
      </c>
      <c r="J44" s="56">
        <v>10551.4</v>
      </c>
      <c r="K44" s="56"/>
      <c r="L44" s="56"/>
      <c r="M44" s="56"/>
      <c r="N44" s="56">
        <f t="shared" si="1"/>
        <v>87498.760000000009</v>
      </c>
      <c r="O44" s="41">
        <f t="shared" si="2"/>
        <v>174997.52000000002</v>
      </c>
    </row>
    <row r="45" spans="1:15" x14ac:dyDescent="0.25">
      <c r="A45" s="60" t="s">
        <v>43</v>
      </c>
      <c r="B45" s="56">
        <v>2209.4299999999998</v>
      </c>
      <c r="C45" s="56">
        <v>2389.9699999999998</v>
      </c>
      <c r="D45" s="56">
        <v>2346.9499999999998</v>
      </c>
      <c r="E45" s="56">
        <v>696.09</v>
      </c>
      <c r="F45" s="56">
        <v>2137.29</v>
      </c>
      <c r="G45" s="56">
        <v>2499.54</v>
      </c>
      <c r="H45" s="56">
        <v>3046.31</v>
      </c>
      <c r="I45" s="56">
        <v>2295.02</v>
      </c>
      <c r="J45" s="56">
        <v>2547.04</v>
      </c>
      <c r="K45" s="56"/>
      <c r="L45" s="56"/>
      <c r="M45" s="56"/>
      <c r="N45" s="56">
        <f t="shared" si="1"/>
        <v>20167.64</v>
      </c>
      <c r="O45" s="41">
        <f t="shared" si="2"/>
        <v>40335.279999999999</v>
      </c>
    </row>
    <row r="46" spans="1:15" x14ac:dyDescent="0.25">
      <c r="A46" s="60" t="s">
        <v>44</v>
      </c>
      <c r="B46" s="56">
        <v>16353.66</v>
      </c>
      <c r="C46" s="56">
        <v>17690.04</v>
      </c>
      <c r="D46" s="56">
        <v>17371.57</v>
      </c>
      <c r="E46" s="56">
        <v>37069.22</v>
      </c>
      <c r="F46" s="56">
        <v>29053.58</v>
      </c>
      <c r="G46" s="56">
        <v>26703.57</v>
      </c>
      <c r="H46" s="56">
        <v>32545.02</v>
      </c>
      <c r="I46" s="56">
        <v>24518.66</v>
      </c>
      <c r="J46" s="56">
        <v>27211.1</v>
      </c>
      <c r="K46" s="56"/>
      <c r="L46" s="56"/>
      <c r="M46" s="56"/>
      <c r="N46" s="56">
        <f t="shared" si="1"/>
        <v>228516.41999999998</v>
      </c>
      <c r="O46" s="41">
        <f t="shared" si="2"/>
        <v>457032.83999999997</v>
      </c>
    </row>
    <row r="47" spans="1:15" x14ac:dyDescent="0.25">
      <c r="A47" s="60" t="s">
        <v>45</v>
      </c>
      <c r="B47" s="56">
        <v>11611.91</v>
      </c>
      <c r="C47" s="56">
        <v>12560.81</v>
      </c>
      <c r="D47" s="56">
        <v>12334.68</v>
      </c>
      <c r="E47" s="56">
        <v>3658.39</v>
      </c>
      <c r="F47" s="56">
        <v>8094.51</v>
      </c>
      <c r="G47" s="56">
        <v>9466.42</v>
      </c>
      <c r="H47" s="56">
        <v>11537.22</v>
      </c>
      <c r="I47" s="56">
        <v>8691.8700000000008</v>
      </c>
      <c r="J47" s="56">
        <v>9646.34</v>
      </c>
      <c r="K47" s="56"/>
      <c r="L47" s="56"/>
      <c r="M47" s="56"/>
      <c r="N47" s="56">
        <f t="shared" si="1"/>
        <v>87602.15</v>
      </c>
      <c r="O47" s="41">
        <f t="shared" si="2"/>
        <v>175204.3</v>
      </c>
    </row>
    <row r="48" spans="1:15" x14ac:dyDescent="0.25">
      <c r="A48" s="60" t="s">
        <v>46</v>
      </c>
      <c r="B48" s="56">
        <v>6462.36</v>
      </c>
      <c r="C48" s="56">
        <v>6990.45</v>
      </c>
      <c r="D48" s="56">
        <v>6864.6</v>
      </c>
      <c r="E48" s="56">
        <v>9564.880000000001</v>
      </c>
      <c r="F48" s="56">
        <v>7291.4699999999993</v>
      </c>
      <c r="G48" s="56">
        <v>6811.37</v>
      </c>
      <c r="H48" s="56">
        <v>8301.3700000000008</v>
      </c>
      <c r="I48" s="56">
        <v>6254.06</v>
      </c>
      <c r="J48" s="56">
        <v>6940.83</v>
      </c>
      <c r="K48" s="56"/>
      <c r="L48" s="56"/>
      <c r="M48" s="56"/>
      <c r="N48" s="56">
        <f t="shared" si="1"/>
        <v>65481.390000000007</v>
      </c>
      <c r="O48" s="41">
        <f t="shared" si="2"/>
        <v>130962.78000000001</v>
      </c>
    </row>
    <row r="49" spans="1:15" x14ac:dyDescent="0.25">
      <c r="A49" s="60" t="s">
        <v>47</v>
      </c>
      <c r="B49" s="56">
        <v>11073.94</v>
      </c>
      <c r="C49" s="56">
        <v>11978.88</v>
      </c>
      <c r="D49" s="56">
        <v>11763.23</v>
      </c>
      <c r="E49" s="56">
        <v>11603.61</v>
      </c>
      <c r="F49" s="56">
        <v>10991.3</v>
      </c>
      <c r="G49" s="56">
        <v>11004.75</v>
      </c>
      <c r="H49" s="56">
        <v>13412.05</v>
      </c>
      <c r="I49" s="56">
        <v>10104.33</v>
      </c>
      <c r="J49" s="56">
        <v>11213.9</v>
      </c>
      <c r="K49" s="56"/>
      <c r="L49" s="56"/>
      <c r="M49" s="56"/>
      <c r="N49" s="56">
        <f t="shared" si="1"/>
        <v>103145.99</v>
      </c>
      <c r="O49" s="41">
        <f t="shared" si="2"/>
        <v>206291.98</v>
      </c>
    </row>
    <row r="50" spans="1:15" x14ac:dyDescent="0.25">
      <c r="A50" s="60" t="s">
        <v>48</v>
      </c>
      <c r="B50" s="56">
        <v>22790.880000000001</v>
      </c>
      <c r="C50" s="56">
        <v>24653.3</v>
      </c>
      <c r="D50" s="56">
        <v>24209.47</v>
      </c>
      <c r="E50" s="56">
        <v>24454.18</v>
      </c>
      <c r="F50" s="56">
        <v>24222.519999999997</v>
      </c>
      <c r="G50" s="56">
        <v>24391.040000000001</v>
      </c>
      <c r="H50" s="56">
        <v>29726.62</v>
      </c>
      <c r="I50" s="56">
        <v>22395.35</v>
      </c>
      <c r="J50" s="56">
        <v>24854.61</v>
      </c>
      <c r="K50" s="56"/>
      <c r="L50" s="56"/>
      <c r="M50" s="56"/>
      <c r="N50" s="56">
        <f t="shared" si="1"/>
        <v>221697.96999999997</v>
      </c>
      <c r="O50" s="41">
        <f t="shared" si="2"/>
        <v>443395.93999999994</v>
      </c>
    </row>
    <row r="51" spans="1:15" x14ac:dyDescent="0.25">
      <c r="A51" s="60" t="s">
        <v>49</v>
      </c>
      <c r="B51" s="56">
        <v>2346.29</v>
      </c>
      <c r="C51" s="56">
        <v>2538.0300000000002</v>
      </c>
      <c r="D51" s="56">
        <v>2492.33</v>
      </c>
      <c r="E51" s="56">
        <v>739.21</v>
      </c>
      <c r="F51" s="56">
        <v>1344.67</v>
      </c>
      <c r="G51" s="56">
        <v>1572.57</v>
      </c>
      <c r="H51" s="56">
        <v>1916.57</v>
      </c>
      <c r="I51" s="56">
        <v>1443.9</v>
      </c>
      <c r="J51" s="56">
        <v>1602.46</v>
      </c>
      <c r="K51" s="56"/>
      <c r="L51" s="56"/>
      <c r="M51" s="56"/>
      <c r="N51" s="56">
        <f t="shared" si="1"/>
        <v>15996.029999999999</v>
      </c>
      <c r="O51" s="41">
        <f t="shared" si="2"/>
        <v>31992.059999999998</v>
      </c>
    </row>
    <row r="52" spans="1:15" x14ac:dyDescent="0.25">
      <c r="A52" s="60" t="s">
        <v>50</v>
      </c>
      <c r="B52" s="56">
        <v>17140.22</v>
      </c>
      <c r="C52" s="56">
        <v>18540.89</v>
      </c>
      <c r="D52" s="56">
        <v>18207.099999999999</v>
      </c>
      <c r="E52" s="56">
        <v>5400.12</v>
      </c>
      <c r="F52" s="56">
        <v>9791.74</v>
      </c>
      <c r="G52" s="56">
        <v>11451.31</v>
      </c>
      <c r="H52" s="56">
        <v>13956.3</v>
      </c>
      <c r="I52" s="56">
        <v>10514.35</v>
      </c>
      <c r="J52" s="56">
        <v>11668.95</v>
      </c>
      <c r="K52" s="56"/>
      <c r="L52" s="56"/>
      <c r="M52" s="56"/>
      <c r="N52" s="56">
        <f t="shared" si="1"/>
        <v>116670.98000000001</v>
      </c>
      <c r="O52" s="41">
        <f t="shared" si="2"/>
        <v>233341.96000000002</v>
      </c>
    </row>
    <row r="53" spans="1:15" x14ac:dyDescent="0.25">
      <c r="A53" s="60" t="s">
        <v>51</v>
      </c>
      <c r="B53" s="56">
        <v>8517.0400000000009</v>
      </c>
      <c r="C53" s="56">
        <v>9213.0400000000009</v>
      </c>
      <c r="D53" s="56">
        <v>9047.17</v>
      </c>
      <c r="E53" s="56">
        <v>2683.34</v>
      </c>
      <c r="F53" s="56">
        <v>7367.5</v>
      </c>
      <c r="G53" s="56">
        <v>8616.19</v>
      </c>
      <c r="H53" s="56">
        <v>10501</v>
      </c>
      <c r="I53" s="56">
        <v>7911.21</v>
      </c>
      <c r="J53" s="56">
        <v>8779.9500000000007</v>
      </c>
      <c r="K53" s="56"/>
      <c r="L53" s="56"/>
      <c r="M53" s="56"/>
      <c r="N53" s="56">
        <f t="shared" si="1"/>
        <v>72636.44</v>
      </c>
      <c r="O53" s="41">
        <f t="shared" si="2"/>
        <v>145272.88</v>
      </c>
    </row>
    <row r="54" spans="1:15" x14ac:dyDescent="0.25">
      <c r="A54" s="60" t="s">
        <v>52</v>
      </c>
      <c r="B54" s="56">
        <v>16074.34</v>
      </c>
      <c r="C54" s="56">
        <v>17387.900000000001</v>
      </c>
      <c r="D54" s="56">
        <v>17074.87</v>
      </c>
      <c r="E54" s="56">
        <v>5064.3</v>
      </c>
      <c r="F54" s="56">
        <v>12847.69</v>
      </c>
      <c r="G54" s="56">
        <v>15025.21</v>
      </c>
      <c r="H54" s="56">
        <v>18311.990000000002</v>
      </c>
      <c r="I54" s="56">
        <v>13795.83</v>
      </c>
      <c r="J54" s="56">
        <v>15310.77</v>
      </c>
      <c r="K54" s="56"/>
      <c r="L54" s="56"/>
      <c r="M54" s="56"/>
      <c r="N54" s="56">
        <f t="shared" si="1"/>
        <v>130892.90000000001</v>
      </c>
      <c r="O54" s="41">
        <f t="shared" si="2"/>
        <v>261785.80000000002</v>
      </c>
    </row>
    <row r="55" spans="1:15" x14ac:dyDescent="0.25">
      <c r="A55" s="60" t="s">
        <v>53</v>
      </c>
      <c r="B55" s="56">
        <v>6661.24</v>
      </c>
      <c r="C55" s="56">
        <v>7205.58</v>
      </c>
      <c r="D55" s="56">
        <v>7075.86</v>
      </c>
      <c r="E55" s="56">
        <v>14036.88</v>
      </c>
      <c r="F55" s="56">
        <v>9884.24</v>
      </c>
      <c r="G55" s="56">
        <v>8838.64</v>
      </c>
      <c r="H55" s="56">
        <v>10772.11</v>
      </c>
      <c r="I55" s="56">
        <v>8115.46</v>
      </c>
      <c r="J55" s="56">
        <v>9006.6299999999992</v>
      </c>
      <c r="K55" s="56"/>
      <c r="L55" s="56"/>
      <c r="M55" s="56"/>
      <c r="N55" s="56">
        <f t="shared" si="1"/>
        <v>81596.639999999999</v>
      </c>
      <c r="O55" s="41">
        <f t="shared" si="2"/>
        <v>163193.28</v>
      </c>
    </row>
    <row r="56" spans="1:15" x14ac:dyDescent="0.25">
      <c r="A56" s="60" t="s">
        <v>54</v>
      </c>
      <c r="B56" s="56">
        <v>4247.3500000000004</v>
      </c>
      <c r="C56" s="56">
        <v>4594.43</v>
      </c>
      <c r="D56" s="56">
        <v>4511.72</v>
      </c>
      <c r="E56" s="56">
        <v>8059.7100000000009</v>
      </c>
      <c r="F56" s="56">
        <v>5261.37</v>
      </c>
      <c r="G56" s="56">
        <v>4621.1899999999996</v>
      </c>
      <c r="H56" s="56">
        <v>5632.08</v>
      </c>
      <c r="I56" s="56">
        <v>4243.08</v>
      </c>
      <c r="J56" s="56">
        <v>4709.0200000000004</v>
      </c>
      <c r="K56" s="56"/>
      <c r="L56" s="56"/>
      <c r="M56" s="56"/>
      <c r="N56" s="56">
        <f t="shared" si="1"/>
        <v>45879.95</v>
      </c>
      <c r="O56" s="41">
        <f t="shared" si="2"/>
        <v>91759.9</v>
      </c>
    </row>
    <row r="57" spans="1:15" x14ac:dyDescent="0.25">
      <c r="A57" s="60" t="s">
        <v>55</v>
      </c>
      <c r="B57" s="56">
        <v>2687.06</v>
      </c>
      <c r="C57" s="56">
        <v>2906.64</v>
      </c>
      <c r="D57" s="56">
        <v>2854.32</v>
      </c>
      <c r="E57" s="56">
        <v>846.57</v>
      </c>
      <c r="F57" s="56">
        <v>2113.71</v>
      </c>
      <c r="G57" s="56">
        <v>2471.96</v>
      </c>
      <c r="H57" s="56">
        <v>3012.71</v>
      </c>
      <c r="I57" s="56">
        <v>2269.6999999999998</v>
      </c>
      <c r="J57" s="56">
        <v>2518.94</v>
      </c>
      <c r="K57" s="56"/>
      <c r="L57" s="56"/>
      <c r="M57" s="56"/>
      <c r="N57" s="56">
        <f t="shared" si="1"/>
        <v>21681.609999999997</v>
      </c>
      <c r="O57" s="41">
        <f t="shared" si="2"/>
        <v>43363.219999999994</v>
      </c>
    </row>
    <row r="58" spans="1:15" x14ac:dyDescent="0.25">
      <c r="A58" s="60" t="s">
        <v>56</v>
      </c>
      <c r="B58" s="56">
        <v>18053.599999999999</v>
      </c>
      <c r="C58" s="56">
        <v>19528.900000000001</v>
      </c>
      <c r="D58" s="56">
        <v>19177.330000000002</v>
      </c>
      <c r="E58" s="56">
        <v>5687.88</v>
      </c>
      <c r="F58" s="56">
        <v>13059.1</v>
      </c>
      <c r="G58" s="56">
        <v>15272.44</v>
      </c>
      <c r="H58" s="56">
        <v>18613.310000000001</v>
      </c>
      <c r="I58" s="56">
        <v>14022.84</v>
      </c>
      <c r="J58" s="56">
        <v>15562.71</v>
      </c>
      <c r="K58" s="56"/>
      <c r="L58" s="56"/>
      <c r="M58" s="56"/>
      <c r="N58" s="56">
        <f t="shared" si="1"/>
        <v>138978.10999999999</v>
      </c>
      <c r="O58" s="41">
        <f t="shared" si="2"/>
        <v>277956.21999999997</v>
      </c>
    </row>
    <row r="59" spans="1:15" x14ac:dyDescent="0.25">
      <c r="A59" s="60" t="s">
        <v>57</v>
      </c>
      <c r="B59" s="56">
        <v>4299.3</v>
      </c>
      <c r="C59" s="56">
        <v>4650.63</v>
      </c>
      <c r="D59" s="56">
        <v>4566.91</v>
      </c>
      <c r="E59" s="56">
        <v>1354.52</v>
      </c>
      <c r="F59" s="56">
        <v>3247.73</v>
      </c>
      <c r="G59" s="56">
        <v>3798.17</v>
      </c>
      <c r="H59" s="56">
        <v>4629.03</v>
      </c>
      <c r="I59" s="56">
        <v>3487.4</v>
      </c>
      <c r="J59" s="56">
        <v>3870.36</v>
      </c>
      <c r="K59" s="56"/>
      <c r="L59" s="56"/>
      <c r="M59" s="56"/>
      <c r="N59" s="56">
        <f t="shared" si="1"/>
        <v>33904.050000000003</v>
      </c>
      <c r="O59" s="41">
        <f t="shared" si="2"/>
        <v>67808.100000000006</v>
      </c>
    </row>
    <row r="60" spans="1:15" x14ac:dyDescent="0.25">
      <c r="A60" s="60" t="s">
        <v>58</v>
      </c>
      <c r="B60" s="56">
        <v>3830.04</v>
      </c>
      <c r="C60" s="56">
        <v>4143.03</v>
      </c>
      <c r="D60" s="56">
        <v>4068.44</v>
      </c>
      <c r="E60" s="56">
        <v>1206.67</v>
      </c>
      <c r="F60" s="56">
        <v>3325.9</v>
      </c>
      <c r="G60" s="56">
        <v>3889.59</v>
      </c>
      <c r="H60" s="56">
        <v>4740.45</v>
      </c>
      <c r="I60" s="56">
        <v>3571.34</v>
      </c>
      <c r="J60" s="56">
        <v>3963.52</v>
      </c>
      <c r="K60" s="56"/>
      <c r="L60" s="56"/>
      <c r="M60" s="56"/>
      <c r="N60" s="56">
        <f t="shared" si="1"/>
        <v>32738.980000000003</v>
      </c>
      <c r="O60" s="41">
        <f t="shared" si="2"/>
        <v>65477.960000000006</v>
      </c>
    </row>
    <row r="61" spans="1:15" x14ac:dyDescent="0.25">
      <c r="A61" s="60" t="s">
        <v>59</v>
      </c>
      <c r="B61" s="56">
        <v>6734.98</v>
      </c>
      <c r="C61" s="56">
        <v>7285.34</v>
      </c>
      <c r="D61" s="56">
        <v>7154.19</v>
      </c>
      <c r="E61" s="56">
        <v>2121.89</v>
      </c>
      <c r="F61" s="56">
        <v>5484.73</v>
      </c>
      <c r="G61" s="56">
        <v>6414.32</v>
      </c>
      <c r="H61" s="56">
        <v>7817.46</v>
      </c>
      <c r="I61" s="56">
        <v>5889.49</v>
      </c>
      <c r="J61" s="56">
        <v>6536.23</v>
      </c>
      <c r="K61" s="56"/>
      <c r="L61" s="56"/>
      <c r="M61" s="56"/>
      <c r="N61" s="56">
        <f t="shared" si="1"/>
        <v>55438.62999999999</v>
      </c>
      <c r="O61" s="41">
        <f t="shared" si="2"/>
        <v>110877.25999999998</v>
      </c>
    </row>
    <row r="62" spans="1:15" x14ac:dyDescent="0.25">
      <c r="A62" s="60" t="s">
        <v>60</v>
      </c>
      <c r="B62" s="56">
        <v>10603.01</v>
      </c>
      <c r="C62" s="56">
        <v>11469.46</v>
      </c>
      <c r="D62" s="56">
        <v>11262.98</v>
      </c>
      <c r="E62" s="56">
        <v>21736.12</v>
      </c>
      <c r="F62" s="56">
        <v>16918.86</v>
      </c>
      <c r="G62" s="56">
        <v>15593.83</v>
      </c>
      <c r="H62" s="56">
        <v>19005</v>
      </c>
      <c r="I62" s="56">
        <v>14317.93</v>
      </c>
      <c r="J62" s="56">
        <v>15890.2</v>
      </c>
      <c r="K62" s="56"/>
      <c r="L62" s="56"/>
      <c r="M62" s="56"/>
      <c r="N62" s="56">
        <f t="shared" si="1"/>
        <v>136797.39000000001</v>
      </c>
      <c r="O62" s="41">
        <f t="shared" si="2"/>
        <v>273594.78000000003</v>
      </c>
    </row>
    <row r="63" spans="1:15" x14ac:dyDescent="0.25">
      <c r="A63" s="60" t="s">
        <v>61</v>
      </c>
      <c r="B63" s="56">
        <v>10946.57</v>
      </c>
      <c r="C63" s="56">
        <v>11841.1</v>
      </c>
      <c r="D63" s="56">
        <v>11627.93</v>
      </c>
      <c r="E63" s="56">
        <v>3448.77</v>
      </c>
      <c r="F63" s="56">
        <v>7740.33</v>
      </c>
      <c r="G63" s="56">
        <v>9052.2099999999991</v>
      </c>
      <c r="H63" s="56">
        <v>11032.4</v>
      </c>
      <c r="I63" s="56">
        <v>8311.5499999999993</v>
      </c>
      <c r="J63" s="56">
        <v>9224.26</v>
      </c>
      <c r="K63" s="56"/>
      <c r="L63" s="56"/>
      <c r="M63" s="56"/>
      <c r="N63" s="56">
        <f t="shared" si="1"/>
        <v>83225.119999999995</v>
      </c>
      <c r="O63" s="41">
        <f t="shared" si="2"/>
        <v>166450.23999999999</v>
      </c>
    </row>
    <row r="64" spans="1:15" x14ac:dyDescent="0.25">
      <c r="A64" s="60" t="s">
        <v>62</v>
      </c>
      <c r="B64" s="56">
        <v>6495.88</v>
      </c>
      <c r="C64" s="56">
        <v>7026.71</v>
      </c>
      <c r="D64" s="56">
        <v>6900.21</v>
      </c>
      <c r="E64" s="56">
        <v>7387.73</v>
      </c>
      <c r="F64" s="56">
        <v>7107.37</v>
      </c>
      <c r="G64" s="56">
        <v>7094.67</v>
      </c>
      <c r="H64" s="56">
        <v>8646.6299999999992</v>
      </c>
      <c r="I64" s="56">
        <v>6514.17</v>
      </c>
      <c r="J64" s="56">
        <v>7229.51</v>
      </c>
      <c r="K64" s="56"/>
      <c r="L64" s="56"/>
      <c r="M64" s="56"/>
      <c r="N64" s="56">
        <f t="shared" si="1"/>
        <v>64402.879999999997</v>
      </c>
      <c r="O64" s="41">
        <f t="shared" si="2"/>
        <v>128805.75999999999</v>
      </c>
    </row>
    <row r="65" spans="1:18" x14ac:dyDescent="0.25">
      <c r="A65" s="60" t="s">
        <v>63</v>
      </c>
      <c r="B65" s="56">
        <v>10600.21</v>
      </c>
      <c r="C65" s="56">
        <v>11466.44</v>
      </c>
      <c r="D65" s="56">
        <v>11260.01</v>
      </c>
      <c r="E65" s="56">
        <v>3339.65</v>
      </c>
      <c r="F65" s="56">
        <v>7861.23</v>
      </c>
      <c r="G65" s="56">
        <v>9193.6</v>
      </c>
      <c r="H65" s="56">
        <v>11204.71</v>
      </c>
      <c r="I65" s="56">
        <v>8441.3700000000008</v>
      </c>
      <c r="J65" s="56">
        <v>9368.33</v>
      </c>
      <c r="K65" s="56"/>
      <c r="L65" s="56"/>
      <c r="M65" s="56"/>
      <c r="N65" s="56">
        <f t="shared" si="1"/>
        <v>82735.55</v>
      </c>
      <c r="O65" s="41">
        <f t="shared" si="2"/>
        <v>165471.1</v>
      </c>
    </row>
    <row r="66" spans="1:18" x14ac:dyDescent="0.25">
      <c r="A66" s="60" t="s">
        <v>64</v>
      </c>
      <c r="B66" s="56">
        <v>9687.9500000000007</v>
      </c>
      <c r="C66" s="56">
        <v>10479.629999999999</v>
      </c>
      <c r="D66" s="56">
        <v>10290.969999999999</v>
      </c>
      <c r="E66" s="56">
        <v>3052.24</v>
      </c>
      <c r="F66" s="56">
        <v>7281.9</v>
      </c>
      <c r="G66" s="56">
        <v>8516.09</v>
      </c>
      <c r="H66" s="56">
        <v>10379</v>
      </c>
      <c r="I66" s="56">
        <v>7819.3</v>
      </c>
      <c r="J66" s="56">
        <v>8677.9500000000007</v>
      </c>
      <c r="K66" s="56"/>
      <c r="L66" s="56"/>
      <c r="M66" s="56"/>
      <c r="N66" s="56">
        <f t="shared" si="1"/>
        <v>76185.03</v>
      </c>
      <c r="O66" s="41">
        <f t="shared" si="2"/>
        <v>152370.06</v>
      </c>
    </row>
    <row r="67" spans="1:18" x14ac:dyDescent="0.25">
      <c r="A67" s="60" t="s">
        <v>65</v>
      </c>
      <c r="B67" s="56">
        <v>1112.25</v>
      </c>
      <c r="C67" s="56">
        <v>1203.1500000000001</v>
      </c>
      <c r="D67" s="56">
        <v>1181.49</v>
      </c>
      <c r="E67" s="56">
        <v>350.42</v>
      </c>
      <c r="F67" s="56">
        <v>937.77</v>
      </c>
      <c r="G67" s="56">
        <v>1096.71</v>
      </c>
      <c r="H67" s="56">
        <v>1336.61</v>
      </c>
      <c r="I67" s="56">
        <v>1006.97</v>
      </c>
      <c r="J67" s="56">
        <v>1117.55</v>
      </c>
      <c r="K67" s="56"/>
      <c r="L67" s="56"/>
      <c r="M67" s="56"/>
      <c r="N67" s="56">
        <f t="shared" si="1"/>
        <v>9342.9199999999983</v>
      </c>
      <c r="O67" s="41">
        <f t="shared" si="2"/>
        <v>18685.839999999997</v>
      </c>
    </row>
    <row r="68" spans="1:18" x14ac:dyDescent="0.25">
      <c r="A68" s="60" t="s">
        <v>66</v>
      </c>
      <c r="B68" s="56">
        <v>7655.06</v>
      </c>
      <c r="C68" s="56">
        <v>8280.61</v>
      </c>
      <c r="D68" s="56">
        <v>8131.54</v>
      </c>
      <c r="E68" s="56">
        <v>2411.77</v>
      </c>
      <c r="F68" s="56">
        <v>4601.26</v>
      </c>
      <c r="G68" s="56">
        <v>5381.11</v>
      </c>
      <c r="H68" s="56">
        <v>6558.23</v>
      </c>
      <c r="I68" s="56">
        <v>4940.82</v>
      </c>
      <c r="J68" s="56">
        <v>5483.38</v>
      </c>
      <c r="K68" s="56"/>
      <c r="L68" s="56"/>
      <c r="M68" s="56"/>
      <c r="N68" s="56">
        <f t="shared" si="1"/>
        <v>53443.78</v>
      </c>
      <c r="O68" s="41">
        <f t="shared" si="2"/>
        <v>106887.56</v>
      </c>
    </row>
    <row r="69" spans="1:18" x14ac:dyDescent="0.25">
      <c r="A69" s="60" t="s">
        <v>67</v>
      </c>
      <c r="B69" s="56">
        <v>3098.22</v>
      </c>
      <c r="C69" s="56">
        <v>3351.4</v>
      </c>
      <c r="D69" s="56">
        <v>3291.07</v>
      </c>
      <c r="E69" s="56">
        <v>976.11</v>
      </c>
      <c r="F69" s="56">
        <v>2552.44</v>
      </c>
      <c r="G69" s="56">
        <v>2985.04</v>
      </c>
      <c r="H69" s="56">
        <v>3638.03</v>
      </c>
      <c r="I69" s="56">
        <v>2740.81</v>
      </c>
      <c r="J69" s="56">
        <v>3041.78</v>
      </c>
      <c r="K69" s="56"/>
      <c r="L69" s="56"/>
      <c r="M69" s="56"/>
      <c r="N69" s="56">
        <f t="shared" si="1"/>
        <v>25674.9</v>
      </c>
      <c r="O69" s="41">
        <f t="shared" si="2"/>
        <v>51349.8</v>
      </c>
    </row>
    <row r="70" spans="1:18" x14ac:dyDescent="0.25">
      <c r="A70" s="60" t="s">
        <v>68</v>
      </c>
      <c r="B70" s="56">
        <v>4077.52</v>
      </c>
      <c r="C70" s="56">
        <v>4410.7299999999996</v>
      </c>
      <c r="D70" s="56">
        <v>4331.32</v>
      </c>
      <c r="E70" s="56">
        <v>1284.6400000000001</v>
      </c>
      <c r="F70" s="56">
        <v>3865.2</v>
      </c>
      <c r="G70" s="56">
        <v>4520.3</v>
      </c>
      <c r="H70" s="56">
        <v>5509.12</v>
      </c>
      <c r="I70" s="56">
        <v>4150.4399999999996</v>
      </c>
      <c r="J70" s="56">
        <v>4606.21</v>
      </c>
      <c r="K70" s="56"/>
      <c r="L70" s="56"/>
      <c r="M70" s="56"/>
      <c r="N70" s="56">
        <f t="shared" si="1"/>
        <v>36755.479999999996</v>
      </c>
      <c r="O70" s="41">
        <f t="shared" si="2"/>
        <v>73510.959999999992</v>
      </c>
    </row>
    <row r="71" spans="1:18" x14ac:dyDescent="0.25">
      <c r="A71" s="60" t="s">
        <v>69</v>
      </c>
      <c r="B71" s="56">
        <v>7992.48</v>
      </c>
      <c r="C71" s="56">
        <v>8645.61</v>
      </c>
      <c r="D71" s="56">
        <v>8489.9599999999991</v>
      </c>
      <c r="E71" s="56">
        <v>2518.0700000000002</v>
      </c>
      <c r="F71" s="56">
        <v>6354.26</v>
      </c>
      <c r="G71" s="56">
        <v>7431.22</v>
      </c>
      <c r="H71" s="56">
        <v>9056.81</v>
      </c>
      <c r="I71" s="56">
        <v>6823.19</v>
      </c>
      <c r="J71" s="56">
        <v>7572.45</v>
      </c>
      <c r="K71" s="56"/>
      <c r="L71" s="56"/>
      <c r="M71" s="56"/>
      <c r="N71" s="56">
        <f t="shared" si="1"/>
        <v>64884.049999999996</v>
      </c>
      <c r="O71" s="41">
        <f t="shared" si="2"/>
        <v>129768.09999999999</v>
      </c>
    </row>
    <row r="72" spans="1:18" x14ac:dyDescent="0.25">
      <c r="A72" s="60" t="s">
        <v>70</v>
      </c>
      <c r="B72" s="56">
        <v>10759.43</v>
      </c>
      <c r="C72" s="56">
        <v>11638.66</v>
      </c>
      <c r="D72" s="56">
        <v>11429.13</v>
      </c>
      <c r="E72" s="56">
        <v>3389.81</v>
      </c>
      <c r="F72" s="56">
        <v>8306.14</v>
      </c>
      <c r="G72" s="56">
        <v>9713.92</v>
      </c>
      <c r="H72" s="56">
        <v>11838.85</v>
      </c>
      <c r="I72" s="56">
        <v>8919.1200000000008</v>
      </c>
      <c r="J72" s="56">
        <v>9898.5400000000009</v>
      </c>
      <c r="K72" s="56"/>
      <c r="L72" s="56"/>
      <c r="M72" s="56"/>
      <c r="N72" s="56">
        <f t="shared" si="1"/>
        <v>85893.6</v>
      </c>
      <c r="O72" s="41">
        <f t="shared" si="2"/>
        <v>171787.2</v>
      </c>
    </row>
    <row r="73" spans="1:18" x14ac:dyDescent="0.25">
      <c r="A73" s="60" t="s">
        <v>71</v>
      </c>
      <c r="B73" s="56">
        <v>24633.27</v>
      </c>
      <c r="C73" s="56">
        <v>26646.26</v>
      </c>
      <c r="D73" s="56">
        <v>26166.55</v>
      </c>
      <c r="E73" s="56">
        <v>42780.520000000004</v>
      </c>
      <c r="F73" s="56">
        <v>35416.839999999997</v>
      </c>
      <c r="G73" s="56">
        <v>33438.17</v>
      </c>
      <c r="H73" s="56">
        <v>40752.82</v>
      </c>
      <c r="I73" s="56">
        <v>30702.23</v>
      </c>
      <c r="J73" s="56">
        <v>34073.69</v>
      </c>
      <c r="K73" s="56"/>
      <c r="L73" s="56"/>
      <c r="M73" s="56"/>
      <c r="N73" s="56">
        <f t="shared" si="1"/>
        <v>294610.34999999998</v>
      </c>
      <c r="O73" s="41">
        <f t="shared" si="2"/>
        <v>589220.69999999995</v>
      </c>
    </row>
    <row r="74" spans="1:18" x14ac:dyDescent="0.25">
      <c r="A74" s="60" t="s">
        <v>72</v>
      </c>
      <c r="B74" s="56">
        <v>9913.07</v>
      </c>
      <c r="C74" s="56">
        <v>10723.15</v>
      </c>
      <c r="D74" s="56">
        <v>10530.060000000001</v>
      </c>
      <c r="E74" s="56">
        <v>3123.19</v>
      </c>
      <c r="F74" s="56">
        <v>8137.94</v>
      </c>
      <c r="G74" s="56">
        <v>9517.2199999999993</v>
      </c>
      <c r="H74" s="56">
        <v>11599.14</v>
      </c>
      <c r="I74" s="56">
        <v>8738.5400000000009</v>
      </c>
      <c r="J74" s="56">
        <v>9698.1</v>
      </c>
      <c r="K74" s="56"/>
      <c r="L74" s="56"/>
      <c r="M74" s="56"/>
      <c r="N74" s="56">
        <f t="shared" si="1"/>
        <v>81980.41</v>
      </c>
      <c r="O74" s="41">
        <f t="shared" si="2"/>
        <v>163960.82</v>
      </c>
    </row>
    <row r="75" spans="1:18" ht="15.75" thickBot="1" x14ac:dyDescent="0.3">
      <c r="A75" s="54" t="s">
        <v>79</v>
      </c>
      <c r="B75" s="57">
        <f t="shared" ref="B75:O75" si="3">SUM(B13:B74)</f>
        <v>558640.99999999977</v>
      </c>
      <c r="C75" s="57">
        <f t="shared" si="3"/>
        <v>604292.00000000023</v>
      </c>
      <c r="D75" s="57">
        <f t="shared" si="3"/>
        <v>593412.99999999988</v>
      </c>
      <c r="E75" s="57">
        <f t="shared" si="3"/>
        <v>575074.00000000012</v>
      </c>
      <c r="F75" s="57">
        <f t="shared" si="3"/>
        <v>630429.99999999988</v>
      </c>
      <c r="G75" s="57">
        <f t="shared" si="3"/>
        <v>646327</v>
      </c>
      <c r="H75" s="57">
        <f t="shared" si="3"/>
        <v>787711.99999999977</v>
      </c>
      <c r="I75" s="57">
        <f t="shared" si="3"/>
        <v>593444</v>
      </c>
      <c r="J75" s="57">
        <f t="shared" si="3"/>
        <v>658611.00000000012</v>
      </c>
      <c r="K75" s="57">
        <f t="shared" si="3"/>
        <v>0</v>
      </c>
      <c r="L75" s="57">
        <f t="shared" si="3"/>
        <v>0</v>
      </c>
      <c r="M75" s="57">
        <f t="shared" si="3"/>
        <v>0</v>
      </c>
      <c r="N75" s="57">
        <f t="shared" si="3"/>
        <v>5647944</v>
      </c>
      <c r="O75" s="58">
        <f t="shared" si="3"/>
        <v>11295888</v>
      </c>
    </row>
    <row r="76" spans="1:18" ht="15.75" thickTop="1" x14ac:dyDescent="0.25"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41"/>
      <c r="Q76" s="41"/>
      <c r="R76" s="59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0307D-9AC9-4EAA-B90F-2137F4DFF475}">
  <sheetPr>
    <tabColor rgb="FF00B0F0"/>
  </sheetPr>
  <dimension ref="A1:R76"/>
  <sheetViews>
    <sheetView zoomScaleNormal="100" workbookViewId="0">
      <selection activeCell="D26" sqref="D26"/>
    </sheetView>
  </sheetViews>
  <sheetFormatPr defaultColWidth="8.85546875" defaultRowHeight="15" x14ac:dyDescent="0.25"/>
  <cols>
    <col min="1" max="1" width="33.7109375" style="11" customWidth="1"/>
    <col min="2" max="2" width="12.7109375" style="11" bestFit="1" customWidth="1"/>
    <col min="3" max="12" width="16.28515625" style="11" customWidth="1"/>
    <col min="13" max="13" width="16.85546875" style="11" customWidth="1"/>
    <col min="14" max="14" width="22.28515625" style="11" customWidth="1"/>
    <col min="15" max="15" width="1.140625" style="11" customWidth="1"/>
    <col min="16" max="16" width="16.140625" style="11" customWidth="1"/>
    <col min="17" max="16384" width="8.85546875" style="11"/>
  </cols>
  <sheetData>
    <row r="1" spans="1:16" s="7" customFormat="1" ht="23.25" x14ac:dyDescent="0.35">
      <c r="A1" s="1" t="s">
        <v>85</v>
      </c>
      <c r="B1" s="2"/>
      <c r="C1" s="3"/>
      <c r="D1" s="3"/>
      <c r="E1" s="3"/>
      <c r="F1" s="3"/>
      <c r="G1" s="4"/>
      <c r="H1" s="4"/>
      <c r="I1" s="4"/>
      <c r="J1" s="4"/>
      <c r="K1" s="4"/>
      <c r="L1" s="3"/>
      <c r="M1" s="3"/>
      <c r="N1" s="3"/>
      <c r="O1" s="5"/>
      <c r="P1" s="6"/>
    </row>
    <row r="2" spans="1:16" x14ac:dyDescent="0.25">
      <c r="A2" s="8" t="s">
        <v>73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  <c r="P2" s="6"/>
    </row>
    <row r="3" spans="1:16" s="18" customFormat="1" ht="30" x14ac:dyDescent="0.25">
      <c r="A3" s="12" t="s">
        <v>74</v>
      </c>
      <c r="B3" s="13" t="s">
        <v>86</v>
      </c>
      <c r="C3" s="13" t="s">
        <v>0</v>
      </c>
      <c r="D3" s="13" t="s">
        <v>1</v>
      </c>
      <c r="E3" s="13" t="s">
        <v>2</v>
      </c>
      <c r="F3" s="13" t="s">
        <v>3</v>
      </c>
      <c r="G3" s="14" t="s">
        <v>4</v>
      </c>
      <c r="H3" s="14" t="s">
        <v>5</v>
      </c>
      <c r="I3" s="14" t="s">
        <v>6</v>
      </c>
      <c r="J3" s="13" t="s">
        <v>7</v>
      </c>
      <c r="K3" s="14" t="s">
        <v>8</v>
      </c>
      <c r="L3" s="13" t="s">
        <v>9</v>
      </c>
      <c r="M3" s="13" t="s">
        <v>10</v>
      </c>
      <c r="N3" s="15" t="s">
        <v>76</v>
      </c>
      <c r="O3" s="16"/>
      <c r="P3" s="17"/>
    </row>
    <row r="4" spans="1:16" x14ac:dyDescent="0.25">
      <c r="A4" s="8" t="s">
        <v>77</v>
      </c>
      <c r="B4" s="30">
        <v>1431771.45</v>
      </c>
      <c r="C4" s="31">
        <v>1680052.06</v>
      </c>
      <c r="D4" s="31">
        <v>1676322.02</v>
      </c>
      <c r="E4" s="31">
        <v>1738024.06</v>
      </c>
      <c r="F4" s="31">
        <v>1797527.92</v>
      </c>
      <c r="G4" s="10">
        <v>1818761.87</v>
      </c>
      <c r="H4" s="10">
        <v>2045703.96</v>
      </c>
      <c r="I4" s="10">
        <v>1643346.35</v>
      </c>
      <c r="J4" s="31">
        <v>1527787.74</v>
      </c>
      <c r="K4" s="10">
        <v>1678184.47</v>
      </c>
      <c r="L4" s="31">
        <v>1680545.23</v>
      </c>
      <c r="M4" s="31">
        <v>1659606.03</v>
      </c>
      <c r="N4" s="20">
        <f>SUM(HighwayUserTaxFundRetailDeliveryFeeCollectedFiscalYear20257[[#This Row],[JULY 2023]:[JUNE]])</f>
        <v>20377633.16</v>
      </c>
      <c r="O4" s="5"/>
      <c r="P4" s="6"/>
    </row>
    <row r="5" spans="1:16" x14ac:dyDescent="0.2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6"/>
    </row>
    <row r="6" spans="1:16" s="18" customFormat="1" ht="30" x14ac:dyDescent="0.25">
      <c r="A6" s="12" t="s">
        <v>78</v>
      </c>
      <c r="B6" s="13" t="s">
        <v>86</v>
      </c>
      <c r="C6" s="13" t="s">
        <v>0</v>
      </c>
      <c r="D6" s="13" t="s">
        <v>1</v>
      </c>
      <c r="E6" s="13" t="s">
        <v>2</v>
      </c>
      <c r="F6" s="13" t="s">
        <v>3</v>
      </c>
      <c r="G6" s="14" t="s">
        <v>4</v>
      </c>
      <c r="H6" s="14" t="s">
        <v>5</v>
      </c>
      <c r="I6" s="14" t="s">
        <v>6</v>
      </c>
      <c r="J6" s="13" t="s">
        <v>7</v>
      </c>
      <c r="K6" s="14" t="s">
        <v>8</v>
      </c>
      <c r="L6" s="13" t="s">
        <v>9</v>
      </c>
      <c r="M6" s="13" t="s">
        <v>10</v>
      </c>
      <c r="N6" s="15" t="s">
        <v>79</v>
      </c>
      <c r="O6" s="16"/>
      <c r="P6" s="17"/>
    </row>
    <row r="7" spans="1:16" x14ac:dyDescent="0.25">
      <c r="A7" s="8" t="s">
        <v>80</v>
      </c>
      <c r="B7" s="9">
        <v>572708.44999999995</v>
      </c>
      <c r="C7" s="10">
        <v>672021.06</v>
      </c>
      <c r="D7" s="10">
        <v>670529.02</v>
      </c>
      <c r="E7" s="10">
        <v>695210.06</v>
      </c>
      <c r="F7" s="10">
        <v>719010.91999999993</v>
      </c>
      <c r="G7" s="10">
        <v>727504.87000000011</v>
      </c>
      <c r="H7" s="10">
        <v>818281.96</v>
      </c>
      <c r="I7" s="10">
        <v>657338.35000000009</v>
      </c>
      <c r="J7" s="10">
        <v>611114.74</v>
      </c>
      <c r="K7" s="10">
        <v>671273.47</v>
      </c>
      <c r="L7" s="10">
        <v>672218.23</v>
      </c>
      <c r="M7" s="10">
        <v>663842.03</v>
      </c>
      <c r="N7" s="20">
        <f>SUM(HighwayUserTaxFundRetailDeliveryFeeDistributedFiscalYear20256[[#This Row],[JULY 2023]:[JUNE]])</f>
        <v>8151053.1599999992</v>
      </c>
      <c r="O7" s="5"/>
      <c r="P7" s="6"/>
    </row>
    <row r="8" spans="1:16" x14ac:dyDescent="0.25">
      <c r="A8" s="8" t="s">
        <v>81</v>
      </c>
      <c r="B8" s="9">
        <v>472485</v>
      </c>
      <c r="C8" s="10">
        <v>554417</v>
      </c>
      <c r="D8" s="10">
        <v>553186</v>
      </c>
      <c r="E8" s="10">
        <v>573548</v>
      </c>
      <c r="F8" s="10">
        <v>593184</v>
      </c>
      <c r="G8" s="10">
        <v>600191</v>
      </c>
      <c r="H8" s="10">
        <v>675082</v>
      </c>
      <c r="I8" s="10">
        <v>542304</v>
      </c>
      <c r="J8" s="10">
        <v>504170</v>
      </c>
      <c r="K8" s="10">
        <v>553801</v>
      </c>
      <c r="L8" s="10">
        <v>554580</v>
      </c>
      <c r="M8" s="10">
        <v>547670</v>
      </c>
      <c r="N8" s="20">
        <f>SUM(HighwayUserTaxFundRetailDeliveryFeeDistributedFiscalYear20256[[#This Row],[JULY 2023]:[JUNE]])</f>
        <v>6724618</v>
      </c>
      <c r="O8" s="5"/>
      <c r="P8" s="6"/>
    </row>
    <row r="9" spans="1:16" x14ac:dyDescent="0.25">
      <c r="A9" s="8" t="s">
        <v>82</v>
      </c>
      <c r="B9" s="9">
        <v>386578</v>
      </c>
      <c r="C9" s="10">
        <v>453614</v>
      </c>
      <c r="D9" s="10">
        <v>452607</v>
      </c>
      <c r="E9" s="10">
        <v>469266</v>
      </c>
      <c r="F9" s="10">
        <v>485333</v>
      </c>
      <c r="G9" s="10">
        <v>491066</v>
      </c>
      <c r="H9" s="10">
        <v>552340</v>
      </c>
      <c r="I9" s="10">
        <v>443704</v>
      </c>
      <c r="J9" s="10">
        <v>412503</v>
      </c>
      <c r="K9" s="10">
        <v>453110</v>
      </c>
      <c r="L9" s="10">
        <v>453747</v>
      </c>
      <c r="M9" s="10">
        <v>448094</v>
      </c>
      <c r="N9" s="20">
        <f>SUM(HighwayUserTaxFundRetailDeliveryFeeDistributedFiscalYear20256[[#This Row],[JULY 2023]:[JUNE]])</f>
        <v>5501962</v>
      </c>
      <c r="O9" s="5"/>
      <c r="P9" s="6"/>
    </row>
    <row r="10" spans="1:16" ht="15.75" thickBot="1" x14ac:dyDescent="0.3">
      <c r="A10" s="21" t="s">
        <v>79</v>
      </c>
      <c r="B10" s="22">
        <f>SUBTOTAL(109,B7:B9)</f>
        <v>1431771.45</v>
      </c>
      <c r="C10" s="22">
        <f t="shared" ref="C10:M10" si="0">SUBTOTAL(109,C7:C9)</f>
        <v>1680052.06</v>
      </c>
      <c r="D10" s="22">
        <f t="shared" si="0"/>
        <v>1676322.02</v>
      </c>
      <c r="E10" s="22">
        <f t="shared" si="0"/>
        <v>1738024.06</v>
      </c>
      <c r="F10" s="22">
        <f t="shared" si="0"/>
        <v>1797527.92</v>
      </c>
      <c r="G10" s="22">
        <f t="shared" si="0"/>
        <v>1818761.87</v>
      </c>
      <c r="H10" s="22">
        <f t="shared" si="0"/>
        <v>2045703.96</v>
      </c>
      <c r="I10" s="22">
        <f t="shared" si="0"/>
        <v>1643346.35</v>
      </c>
      <c r="J10" s="22">
        <f t="shared" si="0"/>
        <v>1527787.74</v>
      </c>
      <c r="K10" s="22">
        <f t="shared" si="0"/>
        <v>1678184.47</v>
      </c>
      <c r="L10" s="22">
        <f t="shared" si="0"/>
        <v>1680545.23</v>
      </c>
      <c r="M10" s="22">
        <f t="shared" si="0"/>
        <v>1659606.03</v>
      </c>
      <c r="N10" s="22">
        <f>SUM(HighwayUserTaxFundRetailDeliveryFeeDistributedFiscalYear20256[[#This Row],[JULY 2023]:[JUNE]])</f>
        <v>20377633.16</v>
      </c>
      <c r="O10" s="5"/>
      <c r="P10" s="6"/>
    </row>
    <row r="11" spans="1:16" ht="15.75" thickTop="1" x14ac:dyDescent="0.2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6"/>
    </row>
    <row r="12" spans="1:16" s="18" customFormat="1" ht="30" x14ac:dyDescent="0.25">
      <c r="A12" s="29" t="s">
        <v>84</v>
      </c>
      <c r="B12" s="13" t="s">
        <v>86</v>
      </c>
      <c r="C12" s="13" t="s">
        <v>0</v>
      </c>
      <c r="D12" s="13" t="s">
        <v>1</v>
      </c>
      <c r="E12" s="13" t="s">
        <v>2</v>
      </c>
      <c r="F12" s="13" t="s">
        <v>3</v>
      </c>
      <c r="G12" s="14" t="s">
        <v>4</v>
      </c>
      <c r="H12" s="14" t="s">
        <v>5</v>
      </c>
      <c r="I12" s="14" t="s">
        <v>6</v>
      </c>
      <c r="J12" s="13" t="s">
        <v>7</v>
      </c>
      <c r="K12" s="14" t="s">
        <v>8</v>
      </c>
      <c r="L12" s="13" t="s">
        <v>9</v>
      </c>
      <c r="M12" s="13" t="s">
        <v>10</v>
      </c>
      <c r="N12" s="15" t="s">
        <v>83</v>
      </c>
    </row>
    <row r="13" spans="1:16" x14ac:dyDescent="0.25">
      <c r="A13" s="23" t="s">
        <v>11</v>
      </c>
      <c r="B13" s="24">
        <v>15467.74</v>
      </c>
      <c r="C13" s="24">
        <v>18149.95</v>
      </c>
      <c r="D13" s="24">
        <v>18109.650000000001</v>
      </c>
      <c r="E13" s="24">
        <v>44964.86</v>
      </c>
      <c r="F13" s="24">
        <v>31180.090000000004</v>
      </c>
      <c r="G13" s="24">
        <v>26643.8</v>
      </c>
      <c r="H13" s="24">
        <v>29968.37</v>
      </c>
      <c r="I13" s="24">
        <v>24074.06</v>
      </c>
      <c r="J13" s="24">
        <v>22381.21</v>
      </c>
      <c r="K13" s="24">
        <v>24584.44</v>
      </c>
      <c r="L13" s="24">
        <v>24619.02</v>
      </c>
      <c r="M13" s="24">
        <v>24312.27</v>
      </c>
      <c r="N13" s="24">
        <f>SUM(B13:M13)</f>
        <v>304455.46000000002</v>
      </c>
      <c r="O13" s="10">
        <f>SUM(B13:N13)</f>
        <v>608910.92000000004</v>
      </c>
    </row>
    <row r="14" spans="1:16" x14ac:dyDescent="0.25">
      <c r="A14" s="23" t="s">
        <v>12</v>
      </c>
      <c r="B14" s="24">
        <v>4884.55</v>
      </c>
      <c r="C14" s="24">
        <v>5731.56</v>
      </c>
      <c r="D14" s="24">
        <v>5718.84</v>
      </c>
      <c r="E14" s="24">
        <v>6453.2599999999993</v>
      </c>
      <c r="F14" s="24">
        <v>5672.23</v>
      </c>
      <c r="G14" s="24">
        <v>5507.88</v>
      </c>
      <c r="H14" s="24">
        <v>6195.14</v>
      </c>
      <c r="I14" s="24">
        <v>4976.6499999999996</v>
      </c>
      <c r="J14" s="24">
        <v>4626.7</v>
      </c>
      <c r="K14" s="24">
        <v>5082.16</v>
      </c>
      <c r="L14" s="24">
        <v>5089.3100000000004</v>
      </c>
      <c r="M14" s="24">
        <v>5025.8999999999996</v>
      </c>
      <c r="N14" s="24">
        <f t="shared" ref="N14:N74" si="1">SUM(B14:M14)</f>
        <v>64964.18</v>
      </c>
      <c r="O14" s="10">
        <f t="shared" ref="O14:O74" si="2">SUM(B14:N14)</f>
        <v>129928.36</v>
      </c>
    </row>
    <row r="15" spans="1:16" x14ac:dyDescent="0.25">
      <c r="A15" s="23" t="s">
        <v>13</v>
      </c>
      <c r="B15" s="24">
        <v>15876.91</v>
      </c>
      <c r="C15" s="24">
        <v>18630.07</v>
      </c>
      <c r="D15" s="24">
        <v>18588.71</v>
      </c>
      <c r="E15" s="24">
        <v>57926.11</v>
      </c>
      <c r="F15" s="24">
        <v>28317.83</v>
      </c>
      <c r="G15" s="24">
        <v>19694.03</v>
      </c>
      <c r="H15" s="24">
        <v>22151.42</v>
      </c>
      <c r="I15" s="24">
        <v>17794.59</v>
      </c>
      <c r="J15" s="24">
        <v>16543.3</v>
      </c>
      <c r="K15" s="24">
        <v>18171.84</v>
      </c>
      <c r="L15" s="24">
        <v>18197.400000000001</v>
      </c>
      <c r="M15" s="24">
        <v>17970.66</v>
      </c>
      <c r="N15" s="24">
        <f t="shared" si="1"/>
        <v>269862.87</v>
      </c>
      <c r="O15" s="10">
        <f t="shared" si="2"/>
        <v>539725.74</v>
      </c>
    </row>
    <row r="16" spans="1:16" x14ac:dyDescent="0.25">
      <c r="A16" s="23" t="s">
        <v>14</v>
      </c>
      <c r="B16" s="24">
        <v>5093.8599999999997</v>
      </c>
      <c r="C16" s="24">
        <v>5977.17</v>
      </c>
      <c r="D16" s="24">
        <v>5963.9</v>
      </c>
      <c r="E16" s="24">
        <v>1700.49</v>
      </c>
      <c r="F16" s="24">
        <v>5560.97</v>
      </c>
      <c r="G16" s="24">
        <v>6692.13</v>
      </c>
      <c r="H16" s="24">
        <v>7527.17</v>
      </c>
      <c r="I16" s="24">
        <v>6046.69</v>
      </c>
      <c r="J16" s="24">
        <v>5621.5</v>
      </c>
      <c r="K16" s="24">
        <v>6174.88</v>
      </c>
      <c r="L16" s="24">
        <v>6183.57</v>
      </c>
      <c r="M16" s="24">
        <v>6106.52</v>
      </c>
      <c r="N16" s="24">
        <f t="shared" si="1"/>
        <v>68648.850000000006</v>
      </c>
      <c r="O16" s="10">
        <f t="shared" si="2"/>
        <v>137297.70000000001</v>
      </c>
    </row>
    <row r="17" spans="1:15" x14ac:dyDescent="0.25">
      <c r="A17" s="23" t="s">
        <v>15</v>
      </c>
      <c r="B17" s="24">
        <v>7340.53</v>
      </c>
      <c r="C17" s="24">
        <v>8613.42</v>
      </c>
      <c r="D17" s="24">
        <v>8594.2999999999993</v>
      </c>
      <c r="E17" s="24">
        <v>2450.5</v>
      </c>
      <c r="F17" s="24">
        <v>5750.98</v>
      </c>
      <c r="G17" s="24">
        <v>6920.8</v>
      </c>
      <c r="H17" s="24">
        <v>7784.36</v>
      </c>
      <c r="I17" s="24">
        <v>6253.3</v>
      </c>
      <c r="J17" s="24">
        <v>5813.58</v>
      </c>
      <c r="K17" s="24">
        <v>6385.87</v>
      </c>
      <c r="L17" s="24">
        <v>6394.86</v>
      </c>
      <c r="M17" s="24">
        <v>6315.18</v>
      </c>
      <c r="N17" s="24">
        <f t="shared" si="1"/>
        <v>78617.679999999993</v>
      </c>
      <c r="O17" s="10">
        <f t="shared" si="2"/>
        <v>157235.35999999999</v>
      </c>
    </row>
    <row r="18" spans="1:15" x14ac:dyDescent="0.25">
      <c r="A18" s="23" t="s">
        <v>16</v>
      </c>
      <c r="B18" s="24">
        <v>3673.57</v>
      </c>
      <c r="C18" s="24">
        <v>4310.59</v>
      </c>
      <c r="D18" s="24">
        <v>4301.0200000000004</v>
      </c>
      <c r="E18" s="24">
        <v>1226.3499999999999</v>
      </c>
      <c r="F18" s="24">
        <v>2884.2</v>
      </c>
      <c r="G18" s="24">
        <v>3470.88</v>
      </c>
      <c r="H18" s="24">
        <v>3903.98</v>
      </c>
      <c r="I18" s="24">
        <v>3136.13</v>
      </c>
      <c r="J18" s="24">
        <v>2915.6</v>
      </c>
      <c r="K18" s="24">
        <v>3202.61</v>
      </c>
      <c r="L18" s="24">
        <v>3207.12</v>
      </c>
      <c r="M18" s="24">
        <v>3167.16</v>
      </c>
      <c r="N18" s="24">
        <f t="shared" si="1"/>
        <v>39399.210000000006</v>
      </c>
      <c r="O18" s="10">
        <f t="shared" si="2"/>
        <v>78798.420000000013</v>
      </c>
    </row>
    <row r="19" spans="1:15" x14ac:dyDescent="0.25">
      <c r="A19" s="23" t="s">
        <v>17</v>
      </c>
      <c r="B19" s="24">
        <v>10122.52</v>
      </c>
      <c r="C19" s="24">
        <v>11877.83</v>
      </c>
      <c r="D19" s="24">
        <v>11851.46</v>
      </c>
      <c r="E19" s="24">
        <v>33971.340000000004</v>
      </c>
      <c r="F19" s="24">
        <v>20009.21</v>
      </c>
      <c r="G19" s="24">
        <v>15717.71</v>
      </c>
      <c r="H19" s="24">
        <v>17678.939999999999</v>
      </c>
      <c r="I19" s="24">
        <v>14201.77</v>
      </c>
      <c r="J19" s="24">
        <v>13203.12</v>
      </c>
      <c r="K19" s="24">
        <v>14502.85</v>
      </c>
      <c r="L19" s="24">
        <v>14523.25</v>
      </c>
      <c r="M19" s="24">
        <v>14342.3</v>
      </c>
      <c r="N19" s="24">
        <f t="shared" si="1"/>
        <v>192002.29999999996</v>
      </c>
      <c r="O19" s="10">
        <f t="shared" si="2"/>
        <v>384004.59999999992</v>
      </c>
    </row>
    <row r="20" spans="1:15" x14ac:dyDescent="0.25">
      <c r="A20" s="23" t="s">
        <v>18</v>
      </c>
      <c r="B20" s="24">
        <v>6040.25</v>
      </c>
      <c r="C20" s="24">
        <v>7087.67</v>
      </c>
      <c r="D20" s="24">
        <v>7071.93</v>
      </c>
      <c r="E20" s="24">
        <v>2016.42</v>
      </c>
      <c r="F20" s="24">
        <v>4333.04</v>
      </c>
      <c r="G20" s="24">
        <v>5214.43</v>
      </c>
      <c r="H20" s="24">
        <v>5865.07</v>
      </c>
      <c r="I20" s="24">
        <v>4711.51</v>
      </c>
      <c r="J20" s="24">
        <v>4380.2</v>
      </c>
      <c r="K20" s="24">
        <v>4811.3900000000003</v>
      </c>
      <c r="L20" s="24">
        <v>4818.16</v>
      </c>
      <c r="M20" s="24">
        <v>4758.13</v>
      </c>
      <c r="N20" s="24">
        <f t="shared" si="1"/>
        <v>61108.19999999999</v>
      </c>
      <c r="O20" s="10">
        <f t="shared" si="2"/>
        <v>122216.39999999998</v>
      </c>
    </row>
    <row r="21" spans="1:15" x14ac:dyDescent="0.25">
      <c r="A21" s="23" t="s">
        <v>19</v>
      </c>
      <c r="B21" s="24">
        <v>3957.53</v>
      </c>
      <c r="C21" s="24">
        <v>4643.8</v>
      </c>
      <c r="D21" s="24">
        <v>4633.49</v>
      </c>
      <c r="E21" s="24">
        <v>1321.15</v>
      </c>
      <c r="F21" s="24">
        <v>3462.82</v>
      </c>
      <c r="G21" s="24">
        <v>4167.2</v>
      </c>
      <c r="H21" s="24">
        <v>4687.17</v>
      </c>
      <c r="I21" s="24">
        <v>3765.28</v>
      </c>
      <c r="J21" s="24">
        <v>3500.51</v>
      </c>
      <c r="K21" s="24">
        <v>3845.1</v>
      </c>
      <c r="L21" s="24">
        <v>3850.51</v>
      </c>
      <c r="M21" s="24">
        <v>3802.54</v>
      </c>
      <c r="N21" s="24">
        <f t="shared" si="1"/>
        <v>45637.100000000006</v>
      </c>
      <c r="O21" s="10">
        <f t="shared" si="2"/>
        <v>91274.200000000012</v>
      </c>
    </row>
    <row r="22" spans="1:15" x14ac:dyDescent="0.25">
      <c r="A22" s="23" t="s">
        <v>20</v>
      </c>
      <c r="B22" s="24">
        <v>2664.82</v>
      </c>
      <c r="C22" s="24">
        <v>3126.91</v>
      </c>
      <c r="D22" s="24">
        <v>3119.97</v>
      </c>
      <c r="E22" s="24">
        <v>889.6</v>
      </c>
      <c r="F22" s="24">
        <v>2310.37</v>
      </c>
      <c r="G22" s="24">
        <v>2780.32</v>
      </c>
      <c r="H22" s="24">
        <v>3127.25</v>
      </c>
      <c r="I22" s="24">
        <v>2512.17</v>
      </c>
      <c r="J22" s="24">
        <v>2335.52</v>
      </c>
      <c r="K22" s="24">
        <v>2565.4299999999998</v>
      </c>
      <c r="L22" s="24">
        <v>2569.04</v>
      </c>
      <c r="M22" s="24">
        <v>2537.0300000000002</v>
      </c>
      <c r="N22" s="24">
        <f t="shared" si="1"/>
        <v>30538.429999999997</v>
      </c>
      <c r="O22" s="10">
        <f t="shared" si="2"/>
        <v>61076.859999999993</v>
      </c>
    </row>
    <row r="23" spans="1:15" x14ac:dyDescent="0.25">
      <c r="A23" s="23" t="s">
        <v>21</v>
      </c>
      <c r="B23" s="24">
        <v>5351.37</v>
      </c>
      <c r="C23" s="24">
        <v>6279.33</v>
      </c>
      <c r="D23" s="24">
        <v>6265.38</v>
      </c>
      <c r="E23" s="24">
        <v>1786.45</v>
      </c>
      <c r="F23" s="24">
        <v>4273.12</v>
      </c>
      <c r="G23" s="24">
        <v>5142.32</v>
      </c>
      <c r="H23" s="24">
        <v>5783.97</v>
      </c>
      <c r="I23" s="24">
        <v>4646.3599999999997</v>
      </c>
      <c r="J23" s="24">
        <v>4319.63</v>
      </c>
      <c r="K23" s="24">
        <v>4744.8599999999997</v>
      </c>
      <c r="L23" s="24">
        <v>4751.54</v>
      </c>
      <c r="M23" s="24">
        <v>4692.33</v>
      </c>
      <c r="N23" s="24">
        <f t="shared" si="1"/>
        <v>58036.66</v>
      </c>
      <c r="O23" s="10">
        <f t="shared" si="2"/>
        <v>116073.32</v>
      </c>
    </row>
    <row r="24" spans="1:15" x14ac:dyDescent="0.25">
      <c r="A24" s="23" t="s">
        <v>22</v>
      </c>
      <c r="B24" s="24">
        <v>9461.98</v>
      </c>
      <c r="C24" s="24">
        <v>11102.75</v>
      </c>
      <c r="D24" s="24">
        <v>11078.1</v>
      </c>
      <c r="E24" s="24">
        <v>3158.7</v>
      </c>
      <c r="F24" s="24">
        <v>10439.709999999999</v>
      </c>
      <c r="G24" s="24">
        <v>12563.27</v>
      </c>
      <c r="H24" s="24">
        <v>14130.9</v>
      </c>
      <c r="I24" s="24">
        <v>11351.58</v>
      </c>
      <c r="J24" s="24">
        <v>10553.35</v>
      </c>
      <c r="K24" s="24">
        <v>11592.23</v>
      </c>
      <c r="L24" s="24">
        <v>11608.54</v>
      </c>
      <c r="M24" s="24">
        <v>11463.9</v>
      </c>
      <c r="N24" s="24">
        <f t="shared" si="1"/>
        <v>128505.00999999998</v>
      </c>
      <c r="O24" s="10">
        <f t="shared" si="2"/>
        <v>257010.01999999996</v>
      </c>
    </row>
    <row r="25" spans="1:15" x14ac:dyDescent="0.25">
      <c r="A25" s="23" t="s">
        <v>23</v>
      </c>
      <c r="B25" s="24">
        <v>2010.9</v>
      </c>
      <c r="C25" s="24">
        <v>2359.6</v>
      </c>
      <c r="D25" s="24">
        <v>2354.36</v>
      </c>
      <c r="E25" s="24">
        <v>671.3</v>
      </c>
      <c r="F25" s="24">
        <v>1677.6</v>
      </c>
      <c r="G25" s="24">
        <v>2018.85</v>
      </c>
      <c r="H25" s="24">
        <v>2270.7600000000002</v>
      </c>
      <c r="I25" s="24">
        <v>1824.13</v>
      </c>
      <c r="J25" s="24">
        <v>1695.86</v>
      </c>
      <c r="K25" s="24">
        <v>1862.81</v>
      </c>
      <c r="L25" s="24">
        <v>1865.43</v>
      </c>
      <c r="M25" s="24">
        <v>1842.18</v>
      </c>
      <c r="N25" s="24">
        <f t="shared" si="1"/>
        <v>22453.780000000002</v>
      </c>
      <c r="O25" s="10">
        <f t="shared" si="2"/>
        <v>44907.560000000005</v>
      </c>
    </row>
    <row r="26" spans="1:15" x14ac:dyDescent="0.25">
      <c r="A26" s="23" t="s">
        <v>24</v>
      </c>
      <c r="B26" s="24">
        <v>3579.55</v>
      </c>
      <c r="C26" s="24">
        <v>4200.26</v>
      </c>
      <c r="D26" s="24">
        <v>4190.9399999999996</v>
      </c>
      <c r="E26" s="24">
        <v>1194.96</v>
      </c>
      <c r="F26" s="24">
        <v>2924.24</v>
      </c>
      <c r="G26" s="24">
        <v>3519.07</v>
      </c>
      <c r="H26" s="24">
        <v>3958.17</v>
      </c>
      <c r="I26" s="24">
        <v>3179.66</v>
      </c>
      <c r="J26" s="24">
        <v>2956.07</v>
      </c>
      <c r="K26" s="24">
        <v>3247.07</v>
      </c>
      <c r="L26" s="24">
        <v>3251.64</v>
      </c>
      <c r="M26" s="24">
        <v>3211.12</v>
      </c>
      <c r="N26" s="24">
        <f t="shared" si="1"/>
        <v>39412.750000000007</v>
      </c>
      <c r="O26" s="10">
        <f t="shared" si="2"/>
        <v>78825.500000000015</v>
      </c>
    </row>
    <row r="27" spans="1:15" x14ac:dyDescent="0.25">
      <c r="A27" s="23" t="s">
        <v>25</v>
      </c>
      <c r="B27" s="24">
        <v>7416.12</v>
      </c>
      <c r="C27" s="24">
        <v>8702.1299999999992</v>
      </c>
      <c r="D27" s="24">
        <v>8682.81</v>
      </c>
      <c r="E27" s="24">
        <v>2475.73</v>
      </c>
      <c r="F27" s="24">
        <v>7311.56</v>
      </c>
      <c r="G27" s="24">
        <v>8798.82</v>
      </c>
      <c r="H27" s="24">
        <v>9896.73</v>
      </c>
      <c r="I27" s="24">
        <v>7950.2</v>
      </c>
      <c r="J27" s="24">
        <v>7391.15</v>
      </c>
      <c r="K27" s="24">
        <v>8118.74</v>
      </c>
      <c r="L27" s="24">
        <v>8130.16</v>
      </c>
      <c r="M27" s="24">
        <v>8028.86</v>
      </c>
      <c r="N27" s="24">
        <f t="shared" si="1"/>
        <v>92903.01</v>
      </c>
      <c r="O27" s="10">
        <f t="shared" si="2"/>
        <v>185806.02</v>
      </c>
    </row>
    <row r="28" spans="1:15" x14ac:dyDescent="0.25">
      <c r="A28" s="23" t="s">
        <v>26</v>
      </c>
      <c r="B28" s="24">
        <v>5373.1</v>
      </c>
      <c r="C28" s="24">
        <v>6304.83</v>
      </c>
      <c r="D28" s="24">
        <v>6290.83</v>
      </c>
      <c r="E28" s="24">
        <v>1793.71</v>
      </c>
      <c r="F28" s="24">
        <v>3605.87</v>
      </c>
      <c r="G28" s="24">
        <v>4339.34</v>
      </c>
      <c r="H28" s="24">
        <v>4880.8</v>
      </c>
      <c r="I28" s="24">
        <v>3920.82</v>
      </c>
      <c r="J28" s="24">
        <v>3645.12</v>
      </c>
      <c r="K28" s="24">
        <v>4003.95</v>
      </c>
      <c r="L28" s="24">
        <v>4009.58</v>
      </c>
      <c r="M28" s="24">
        <v>3959.62</v>
      </c>
      <c r="N28" s="24">
        <f t="shared" si="1"/>
        <v>52127.570000000007</v>
      </c>
      <c r="O28" s="10">
        <f t="shared" si="2"/>
        <v>104255.14000000001</v>
      </c>
    </row>
    <row r="29" spans="1:15" x14ac:dyDescent="0.25">
      <c r="A29" s="23" t="s">
        <v>27</v>
      </c>
      <c r="B29" s="24">
        <v>8670.1</v>
      </c>
      <c r="C29" s="24">
        <v>10173.549999999999</v>
      </c>
      <c r="D29" s="24">
        <v>10150.959999999999</v>
      </c>
      <c r="E29" s="24">
        <v>17509.509999999998</v>
      </c>
      <c r="F29" s="24">
        <v>32727.43</v>
      </c>
      <c r="G29" s="24">
        <v>35389.879999999997</v>
      </c>
      <c r="H29" s="24">
        <v>39805.78</v>
      </c>
      <c r="I29" s="24">
        <v>31976.61</v>
      </c>
      <c r="J29" s="24">
        <v>29728.06</v>
      </c>
      <c r="K29" s="24">
        <v>32654.52</v>
      </c>
      <c r="L29" s="24">
        <v>32700.46</v>
      </c>
      <c r="M29" s="24">
        <v>32293.01</v>
      </c>
      <c r="N29" s="24">
        <f t="shared" si="1"/>
        <v>313779.87</v>
      </c>
      <c r="O29" s="10">
        <f t="shared" si="2"/>
        <v>627559.74</v>
      </c>
    </row>
    <row r="30" spans="1:15" x14ac:dyDescent="0.25">
      <c r="A30" s="23" t="s">
        <v>28</v>
      </c>
      <c r="B30" s="24">
        <v>6144.67</v>
      </c>
      <c r="C30" s="24">
        <v>7210.19</v>
      </c>
      <c r="D30" s="24">
        <v>7194.18</v>
      </c>
      <c r="E30" s="24">
        <v>2051.2800000000002</v>
      </c>
      <c r="F30" s="24">
        <v>6084.56</v>
      </c>
      <c r="G30" s="24">
        <v>7322.24</v>
      </c>
      <c r="H30" s="24">
        <v>8235.89</v>
      </c>
      <c r="I30" s="24">
        <v>6616.02</v>
      </c>
      <c r="J30" s="24">
        <v>6150.79</v>
      </c>
      <c r="K30" s="24">
        <v>6756.28</v>
      </c>
      <c r="L30" s="24">
        <v>6765.79</v>
      </c>
      <c r="M30" s="24">
        <v>6681.49</v>
      </c>
      <c r="N30" s="24">
        <f t="shared" si="1"/>
        <v>77213.38</v>
      </c>
      <c r="O30" s="10">
        <f t="shared" si="2"/>
        <v>154426.76</v>
      </c>
    </row>
    <row r="31" spans="1:15" x14ac:dyDescent="0.25">
      <c r="A31" s="23" t="s">
        <v>29</v>
      </c>
      <c r="B31" s="24">
        <v>17655.349999999999</v>
      </c>
      <c r="C31" s="24">
        <v>20716.900000000001</v>
      </c>
      <c r="D31" s="24">
        <v>20670.900000000001</v>
      </c>
      <c r="E31" s="24">
        <v>60179.75</v>
      </c>
      <c r="F31" s="24">
        <v>47221.15</v>
      </c>
      <c r="G31" s="24">
        <v>41988.78</v>
      </c>
      <c r="H31" s="24">
        <v>47228.08</v>
      </c>
      <c r="I31" s="24">
        <v>37939.06</v>
      </c>
      <c r="J31" s="24">
        <v>35271.25</v>
      </c>
      <c r="K31" s="24">
        <v>38743.379999999997</v>
      </c>
      <c r="L31" s="24">
        <v>38797.879999999997</v>
      </c>
      <c r="M31" s="24">
        <v>38314.46</v>
      </c>
      <c r="N31" s="24">
        <f t="shared" si="1"/>
        <v>444726.94</v>
      </c>
      <c r="O31" s="10">
        <f t="shared" si="2"/>
        <v>889453.88</v>
      </c>
    </row>
    <row r="32" spans="1:15" x14ac:dyDescent="0.25">
      <c r="A32" s="23" t="s">
        <v>30</v>
      </c>
      <c r="B32" s="24">
        <v>6375.71</v>
      </c>
      <c r="C32" s="24">
        <v>7481.3</v>
      </c>
      <c r="D32" s="24">
        <v>7464.69</v>
      </c>
      <c r="E32" s="24">
        <v>2128.41</v>
      </c>
      <c r="F32" s="24">
        <v>7355.08</v>
      </c>
      <c r="G32" s="24">
        <v>8851.18</v>
      </c>
      <c r="H32" s="24">
        <v>9955.6200000000008</v>
      </c>
      <c r="I32" s="24">
        <v>7997.51</v>
      </c>
      <c r="J32" s="24">
        <v>7435.13</v>
      </c>
      <c r="K32" s="24">
        <v>8167.06</v>
      </c>
      <c r="L32" s="24">
        <v>8178.54</v>
      </c>
      <c r="M32" s="24">
        <v>8076.64</v>
      </c>
      <c r="N32" s="24">
        <f t="shared" si="1"/>
        <v>89466.87</v>
      </c>
      <c r="O32" s="10">
        <f t="shared" si="2"/>
        <v>178933.74</v>
      </c>
    </row>
    <row r="33" spans="1:15" x14ac:dyDescent="0.25">
      <c r="A33" s="23" t="s">
        <v>31</v>
      </c>
      <c r="B33" s="24">
        <v>7063.65</v>
      </c>
      <c r="C33" s="24">
        <v>8288.5300000000007</v>
      </c>
      <c r="D33" s="24">
        <v>8270.1299999999992</v>
      </c>
      <c r="E33" s="24">
        <v>2358.0700000000002</v>
      </c>
      <c r="F33" s="24">
        <v>7022.1</v>
      </c>
      <c r="G33" s="24">
        <v>8450.48</v>
      </c>
      <c r="H33" s="24">
        <v>9504.91</v>
      </c>
      <c r="I33" s="24">
        <v>7635.45</v>
      </c>
      <c r="J33" s="24">
        <v>7098.53</v>
      </c>
      <c r="K33" s="24">
        <v>7797.32</v>
      </c>
      <c r="L33" s="24">
        <v>7808.29</v>
      </c>
      <c r="M33" s="24">
        <v>7711</v>
      </c>
      <c r="N33" s="24">
        <f t="shared" si="1"/>
        <v>89008.459999999977</v>
      </c>
      <c r="O33" s="10">
        <f t="shared" si="2"/>
        <v>178016.91999999995</v>
      </c>
    </row>
    <row r="34" spans="1:15" x14ac:dyDescent="0.25">
      <c r="A34" s="23" t="s">
        <v>32</v>
      </c>
      <c r="B34" s="24">
        <v>8937.0499999999993</v>
      </c>
      <c r="C34" s="24">
        <v>10486.8</v>
      </c>
      <c r="D34" s="24">
        <v>10463.51</v>
      </c>
      <c r="E34" s="24">
        <v>2983.47</v>
      </c>
      <c r="F34" s="24">
        <v>8773.59</v>
      </c>
      <c r="G34" s="24">
        <v>10558.24</v>
      </c>
      <c r="H34" s="24">
        <v>11875.68</v>
      </c>
      <c r="I34" s="24">
        <v>9539.92</v>
      </c>
      <c r="J34" s="24">
        <v>8869.09</v>
      </c>
      <c r="K34" s="24">
        <v>9742.17</v>
      </c>
      <c r="L34" s="24">
        <v>9755.8799999999992</v>
      </c>
      <c r="M34" s="24">
        <v>9634.32</v>
      </c>
      <c r="N34" s="24">
        <f t="shared" si="1"/>
        <v>111619.72</v>
      </c>
      <c r="O34" s="10">
        <f t="shared" si="2"/>
        <v>223239.44</v>
      </c>
    </row>
    <row r="35" spans="1:15" x14ac:dyDescent="0.25">
      <c r="A35" s="23" t="s">
        <v>33</v>
      </c>
      <c r="B35" s="24">
        <v>1966.01</v>
      </c>
      <c r="C35" s="24">
        <v>2306.9299999999998</v>
      </c>
      <c r="D35" s="24">
        <v>2301.81</v>
      </c>
      <c r="E35" s="24">
        <v>656.32</v>
      </c>
      <c r="F35" s="24">
        <v>1475.4</v>
      </c>
      <c r="G35" s="24">
        <v>1775.51</v>
      </c>
      <c r="H35" s="24">
        <v>1997.06</v>
      </c>
      <c r="I35" s="24">
        <v>1604.27</v>
      </c>
      <c r="J35" s="24">
        <v>1491.46</v>
      </c>
      <c r="K35" s="24">
        <v>1638.28</v>
      </c>
      <c r="L35" s="24">
        <v>1640.58</v>
      </c>
      <c r="M35" s="24">
        <v>1620.14</v>
      </c>
      <c r="N35" s="24">
        <f t="shared" si="1"/>
        <v>20473.769999999997</v>
      </c>
      <c r="O35" s="10">
        <f t="shared" si="2"/>
        <v>40947.539999999994</v>
      </c>
    </row>
    <row r="36" spans="1:15" x14ac:dyDescent="0.25">
      <c r="A36" s="23" t="s">
        <v>34</v>
      </c>
      <c r="B36" s="24">
        <v>8214.15</v>
      </c>
      <c r="C36" s="24">
        <v>9638.5400000000009</v>
      </c>
      <c r="D36" s="24">
        <v>9617.14</v>
      </c>
      <c r="E36" s="24">
        <v>2742.14</v>
      </c>
      <c r="F36" s="24">
        <v>6467.71</v>
      </c>
      <c r="G36" s="24">
        <v>7783.32</v>
      </c>
      <c r="H36" s="24">
        <v>8754.51</v>
      </c>
      <c r="I36" s="24">
        <v>7032.63</v>
      </c>
      <c r="J36" s="24">
        <v>6538.11</v>
      </c>
      <c r="K36" s="24">
        <v>7181.73</v>
      </c>
      <c r="L36" s="24">
        <v>7191.83</v>
      </c>
      <c r="M36" s="24">
        <v>7102.22</v>
      </c>
      <c r="N36" s="24">
        <f t="shared" si="1"/>
        <v>88264.03</v>
      </c>
      <c r="O36" s="10">
        <f t="shared" si="2"/>
        <v>176528.06</v>
      </c>
    </row>
    <row r="37" spans="1:15" x14ac:dyDescent="0.25">
      <c r="A37" s="23" t="s">
        <v>35</v>
      </c>
      <c r="B37" s="24">
        <v>8618.6</v>
      </c>
      <c r="C37" s="24">
        <v>10113.120000000001</v>
      </c>
      <c r="D37" s="24">
        <v>10090.67</v>
      </c>
      <c r="E37" s="24">
        <v>2877.16</v>
      </c>
      <c r="F37" s="24">
        <v>6813.99</v>
      </c>
      <c r="G37" s="24">
        <v>8200.0400000000009</v>
      </c>
      <c r="H37" s="24">
        <v>9223.23</v>
      </c>
      <c r="I37" s="24">
        <v>7409.16</v>
      </c>
      <c r="J37" s="24">
        <v>6888.16</v>
      </c>
      <c r="K37" s="24">
        <v>7566.24</v>
      </c>
      <c r="L37" s="24">
        <v>7576.88</v>
      </c>
      <c r="M37" s="24">
        <v>7482.48</v>
      </c>
      <c r="N37" s="24">
        <f t="shared" si="1"/>
        <v>92859.73000000001</v>
      </c>
      <c r="O37" s="10">
        <f t="shared" si="2"/>
        <v>185719.46000000002</v>
      </c>
    </row>
    <row r="38" spans="1:15" x14ac:dyDescent="0.25">
      <c r="A38" s="23" t="s">
        <v>36</v>
      </c>
      <c r="B38" s="24">
        <v>2679.46</v>
      </c>
      <c r="C38" s="24">
        <v>3144.1</v>
      </c>
      <c r="D38" s="24">
        <v>3137.12</v>
      </c>
      <c r="E38" s="24">
        <v>894.49</v>
      </c>
      <c r="F38" s="24">
        <v>1465.33</v>
      </c>
      <c r="G38" s="24">
        <v>1763.39</v>
      </c>
      <c r="H38" s="24">
        <v>1983.42</v>
      </c>
      <c r="I38" s="24">
        <v>1593.32</v>
      </c>
      <c r="J38" s="24">
        <v>1481.28</v>
      </c>
      <c r="K38" s="24">
        <v>1627.09</v>
      </c>
      <c r="L38" s="24">
        <v>1629.38</v>
      </c>
      <c r="M38" s="24">
        <v>1609.08</v>
      </c>
      <c r="N38" s="24">
        <f t="shared" si="1"/>
        <v>23007.46</v>
      </c>
      <c r="O38" s="10">
        <f t="shared" si="2"/>
        <v>46014.92</v>
      </c>
    </row>
    <row r="39" spans="1:15" x14ac:dyDescent="0.25">
      <c r="A39" s="23" t="s">
        <v>37</v>
      </c>
      <c r="B39" s="24">
        <v>5318.76</v>
      </c>
      <c r="C39" s="24">
        <v>6241.07</v>
      </c>
      <c r="D39" s="24">
        <v>6227.21</v>
      </c>
      <c r="E39" s="24">
        <v>1775.57</v>
      </c>
      <c r="F39" s="24">
        <v>3825</v>
      </c>
      <c r="G39" s="24">
        <v>4603.05</v>
      </c>
      <c r="H39" s="24">
        <v>5177.41</v>
      </c>
      <c r="I39" s="24">
        <v>4159.09</v>
      </c>
      <c r="J39" s="24">
        <v>3866.63</v>
      </c>
      <c r="K39" s="24">
        <v>4247.2700000000004</v>
      </c>
      <c r="L39" s="24">
        <v>4253.24</v>
      </c>
      <c r="M39" s="24">
        <v>4200.25</v>
      </c>
      <c r="N39" s="24">
        <f t="shared" si="1"/>
        <v>53894.549999999996</v>
      </c>
      <c r="O39" s="10">
        <f t="shared" si="2"/>
        <v>107789.09999999999</v>
      </c>
    </row>
    <row r="40" spans="1:15" x14ac:dyDescent="0.25">
      <c r="A40" s="23" t="s">
        <v>38</v>
      </c>
      <c r="B40" s="24">
        <v>4363.87</v>
      </c>
      <c r="C40" s="24">
        <v>5120.6000000000004</v>
      </c>
      <c r="D40" s="24">
        <v>5109.2299999999996</v>
      </c>
      <c r="E40" s="24">
        <v>1456.8</v>
      </c>
      <c r="F40" s="24">
        <v>2975.79</v>
      </c>
      <c r="G40" s="24">
        <v>3581.09</v>
      </c>
      <c r="H40" s="24">
        <v>4027.94</v>
      </c>
      <c r="I40" s="24">
        <v>3235.71</v>
      </c>
      <c r="J40" s="24">
        <v>3008.18</v>
      </c>
      <c r="K40" s="24">
        <v>3304.3</v>
      </c>
      <c r="L40" s="24">
        <v>3308.95</v>
      </c>
      <c r="M40" s="24">
        <v>3267.72</v>
      </c>
      <c r="N40" s="24">
        <f t="shared" si="1"/>
        <v>42760.18</v>
      </c>
      <c r="O40" s="10">
        <f t="shared" si="2"/>
        <v>85520.36</v>
      </c>
    </row>
    <row r="41" spans="1:15" x14ac:dyDescent="0.25">
      <c r="A41" s="23" t="s">
        <v>39</v>
      </c>
      <c r="B41" s="24">
        <v>24212.97</v>
      </c>
      <c r="C41" s="24">
        <v>28411.65</v>
      </c>
      <c r="D41" s="24">
        <v>28348.57</v>
      </c>
      <c r="E41" s="24">
        <v>70316.83</v>
      </c>
      <c r="F41" s="24">
        <v>46329.24</v>
      </c>
      <c r="G41" s="24">
        <v>38743.08</v>
      </c>
      <c r="H41" s="24">
        <v>43577.39</v>
      </c>
      <c r="I41" s="24">
        <v>35006.400000000001</v>
      </c>
      <c r="J41" s="24">
        <v>32544.799999999999</v>
      </c>
      <c r="K41" s="24">
        <v>35748.550000000003</v>
      </c>
      <c r="L41" s="24">
        <v>35798.83</v>
      </c>
      <c r="M41" s="24">
        <v>35352.78</v>
      </c>
      <c r="N41" s="24">
        <f t="shared" si="1"/>
        <v>454391.09000000008</v>
      </c>
      <c r="O41" s="10">
        <f t="shared" si="2"/>
        <v>908782.18000000017</v>
      </c>
    </row>
    <row r="42" spans="1:15" x14ac:dyDescent="0.25">
      <c r="A42" s="23" t="s">
        <v>40</v>
      </c>
      <c r="B42" s="24">
        <v>4201.34</v>
      </c>
      <c r="C42" s="24">
        <v>4929.88</v>
      </c>
      <c r="D42" s="24">
        <v>4918.93</v>
      </c>
      <c r="E42" s="24">
        <v>1402.54</v>
      </c>
      <c r="F42" s="24">
        <v>3250.95</v>
      </c>
      <c r="G42" s="24">
        <v>3912.23</v>
      </c>
      <c r="H42" s="24">
        <v>4400.3900000000003</v>
      </c>
      <c r="I42" s="24">
        <v>3534.9</v>
      </c>
      <c r="J42" s="24">
        <v>3286.34</v>
      </c>
      <c r="K42" s="24">
        <v>3609.85</v>
      </c>
      <c r="L42" s="24">
        <v>3614.92</v>
      </c>
      <c r="M42" s="24">
        <v>3569.88</v>
      </c>
      <c r="N42" s="24">
        <f t="shared" si="1"/>
        <v>44632.149999999994</v>
      </c>
      <c r="O42" s="10">
        <f t="shared" si="2"/>
        <v>89264.299999999988</v>
      </c>
    </row>
    <row r="43" spans="1:15" x14ac:dyDescent="0.25">
      <c r="A43" s="23" t="s">
        <v>41</v>
      </c>
      <c r="B43" s="24">
        <v>7766.71</v>
      </c>
      <c r="C43" s="24">
        <v>9113.51</v>
      </c>
      <c r="D43" s="24">
        <v>9093.27</v>
      </c>
      <c r="E43" s="24">
        <v>2592.77</v>
      </c>
      <c r="F43" s="24">
        <v>6649.51</v>
      </c>
      <c r="G43" s="24">
        <v>8002.09</v>
      </c>
      <c r="H43" s="24">
        <v>9000.58</v>
      </c>
      <c r="I43" s="24">
        <v>7230.31</v>
      </c>
      <c r="J43" s="24">
        <v>6721.88</v>
      </c>
      <c r="K43" s="24">
        <v>7383.59</v>
      </c>
      <c r="L43" s="24">
        <v>7393.98</v>
      </c>
      <c r="M43" s="24">
        <v>7301.85</v>
      </c>
      <c r="N43" s="24">
        <f t="shared" si="1"/>
        <v>88250.05</v>
      </c>
      <c r="O43" s="10">
        <f t="shared" si="2"/>
        <v>176500.1</v>
      </c>
    </row>
    <row r="44" spans="1:15" x14ac:dyDescent="0.25">
      <c r="A44" s="23" t="s">
        <v>42</v>
      </c>
      <c r="B44" s="24">
        <v>6290.19</v>
      </c>
      <c r="C44" s="24">
        <v>7380.95</v>
      </c>
      <c r="D44" s="24">
        <v>7364.57</v>
      </c>
      <c r="E44" s="24">
        <v>10721.01</v>
      </c>
      <c r="F44" s="24">
        <v>9963.41</v>
      </c>
      <c r="G44" s="24">
        <v>9633.7000000000007</v>
      </c>
      <c r="H44" s="24">
        <v>10835.78</v>
      </c>
      <c r="I44" s="24">
        <v>8704.56</v>
      </c>
      <c r="J44" s="24">
        <v>8092.46</v>
      </c>
      <c r="K44" s="24">
        <v>8889.09</v>
      </c>
      <c r="L44" s="24">
        <v>8901.6</v>
      </c>
      <c r="M44" s="24">
        <v>8790.69</v>
      </c>
      <c r="N44" s="24">
        <f t="shared" si="1"/>
        <v>105568.01000000001</v>
      </c>
      <c r="O44" s="10">
        <f t="shared" si="2"/>
        <v>211136.02000000002</v>
      </c>
    </row>
    <row r="45" spans="1:15" x14ac:dyDescent="0.25">
      <c r="A45" s="23" t="s">
        <v>43</v>
      </c>
      <c r="B45" s="24">
        <v>1868.68</v>
      </c>
      <c r="C45" s="24">
        <v>2192.7199999999998</v>
      </c>
      <c r="D45" s="24">
        <v>2187.85</v>
      </c>
      <c r="E45" s="24">
        <v>623.82000000000005</v>
      </c>
      <c r="F45" s="24">
        <v>1932.84</v>
      </c>
      <c r="G45" s="24">
        <v>2326</v>
      </c>
      <c r="H45" s="24">
        <v>2616.2399999999998</v>
      </c>
      <c r="I45" s="24">
        <v>2101.67</v>
      </c>
      <c r="J45" s="24">
        <v>1953.88</v>
      </c>
      <c r="K45" s="24">
        <v>2146.2199999999998</v>
      </c>
      <c r="L45" s="24">
        <v>2149.2399999999998</v>
      </c>
      <c r="M45" s="24">
        <v>2122.46</v>
      </c>
      <c r="N45" s="24">
        <f t="shared" si="1"/>
        <v>24221.620000000003</v>
      </c>
      <c r="O45" s="10">
        <f t="shared" si="2"/>
        <v>48443.240000000005</v>
      </c>
    </row>
    <row r="46" spans="1:15" x14ac:dyDescent="0.25">
      <c r="A46" s="23" t="s">
        <v>44</v>
      </c>
      <c r="B46" s="24">
        <v>13831.53</v>
      </c>
      <c r="C46" s="24">
        <v>16230</v>
      </c>
      <c r="D46" s="24">
        <v>16193.97</v>
      </c>
      <c r="E46" s="24">
        <v>37873.67</v>
      </c>
      <c r="F46" s="24">
        <v>28272.61</v>
      </c>
      <c r="G46" s="24">
        <v>24933.81</v>
      </c>
      <c r="H46" s="24">
        <v>28045.01</v>
      </c>
      <c r="I46" s="24">
        <v>22529</v>
      </c>
      <c r="J46" s="24">
        <v>20944.79</v>
      </c>
      <c r="K46" s="24">
        <v>23006.62</v>
      </c>
      <c r="L46" s="24">
        <v>23038.98</v>
      </c>
      <c r="M46" s="24">
        <v>22751.919999999998</v>
      </c>
      <c r="N46" s="24">
        <f t="shared" si="1"/>
        <v>277651.91000000003</v>
      </c>
      <c r="O46" s="10">
        <f t="shared" si="2"/>
        <v>555303.82000000007</v>
      </c>
    </row>
    <row r="47" spans="1:15" x14ac:dyDescent="0.25">
      <c r="A47" s="23" t="s">
        <v>45</v>
      </c>
      <c r="B47" s="24">
        <v>9821.07</v>
      </c>
      <c r="C47" s="24">
        <v>11524.11</v>
      </c>
      <c r="D47" s="24">
        <v>11498.52</v>
      </c>
      <c r="E47" s="24">
        <v>3278.58</v>
      </c>
      <c r="F47" s="24">
        <v>7323.37</v>
      </c>
      <c r="G47" s="24">
        <v>8813.02</v>
      </c>
      <c r="H47" s="24">
        <v>9912.7000000000007</v>
      </c>
      <c r="I47" s="24">
        <v>7963.03</v>
      </c>
      <c r="J47" s="24">
        <v>7403.08</v>
      </c>
      <c r="K47" s="24">
        <v>8131.85</v>
      </c>
      <c r="L47" s="24">
        <v>8143.29</v>
      </c>
      <c r="M47" s="24">
        <v>8041.82</v>
      </c>
      <c r="N47" s="24">
        <f t="shared" si="1"/>
        <v>101854.44</v>
      </c>
      <c r="O47" s="10">
        <f t="shared" si="2"/>
        <v>203708.88</v>
      </c>
    </row>
    <row r="48" spans="1:15" x14ac:dyDescent="0.25">
      <c r="A48" s="23" t="s">
        <v>46</v>
      </c>
      <c r="B48" s="24">
        <v>5465.71</v>
      </c>
      <c r="C48" s="24">
        <v>6413.5</v>
      </c>
      <c r="D48" s="24">
        <v>6399.26</v>
      </c>
      <c r="E48" s="24">
        <v>9669.4399999999987</v>
      </c>
      <c r="F48" s="24">
        <v>7066.4000000000005</v>
      </c>
      <c r="G48" s="24">
        <v>6359.6</v>
      </c>
      <c r="H48" s="24">
        <v>7153.14</v>
      </c>
      <c r="I48" s="24">
        <v>5746.23</v>
      </c>
      <c r="J48" s="24">
        <v>5342.16</v>
      </c>
      <c r="K48" s="24">
        <v>5868.05</v>
      </c>
      <c r="L48" s="24">
        <v>5876.31</v>
      </c>
      <c r="M48" s="24">
        <v>5803.09</v>
      </c>
      <c r="N48" s="24">
        <f t="shared" si="1"/>
        <v>77162.89</v>
      </c>
      <c r="O48" s="10">
        <f t="shared" si="2"/>
        <v>154325.78</v>
      </c>
    </row>
    <row r="49" spans="1:15" x14ac:dyDescent="0.25">
      <c r="A49" s="23" t="s">
        <v>47</v>
      </c>
      <c r="B49" s="24">
        <v>9366.07</v>
      </c>
      <c r="C49" s="24">
        <v>10990.21</v>
      </c>
      <c r="D49" s="24">
        <v>10965.81</v>
      </c>
      <c r="E49" s="24">
        <v>11581.93</v>
      </c>
      <c r="F49" s="24">
        <v>10438.65</v>
      </c>
      <c r="G49" s="24">
        <v>10250.959999999999</v>
      </c>
      <c r="H49" s="24">
        <v>11530.07</v>
      </c>
      <c r="I49" s="24">
        <v>9262.2800000000007</v>
      </c>
      <c r="J49" s="24">
        <v>8610.9699999999993</v>
      </c>
      <c r="K49" s="24">
        <v>9458.65</v>
      </c>
      <c r="L49" s="24">
        <v>9471.9500000000007</v>
      </c>
      <c r="M49" s="24">
        <v>9353.93</v>
      </c>
      <c r="N49" s="24">
        <f t="shared" si="1"/>
        <v>121281.47999999998</v>
      </c>
      <c r="O49" s="10">
        <f t="shared" si="2"/>
        <v>242562.95999999996</v>
      </c>
    </row>
    <row r="50" spans="1:15" x14ac:dyDescent="0.25">
      <c r="A50" s="23" t="s">
        <v>48</v>
      </c>
      <c r="B50" s="24">
        <v>19275.97</v>
      </c>
      <c r="C50" s="24">
        <v>22618.55</v>
      </c>
      <c r="D50" s="24">
        <v>22568.33</v>
      </c>
      <c r="E50" s="24">
        <v>24433.589999999997</v>
      </c>
      <c r="F50" s="24">
        <v>22967.9</v>
      </c>
      <c r="G50" s="24">
        <v>22720.35</v>
      </c>
      <c r="H50" s="24">
        <v>25555.37</v>
      </c>
      <c r="I50" s="24">
        <v>20529.03</v>
      </c>
      <c r="J50" s="24">
        <v>19085.46</v>
      </c>
      <c r="K50" s="24">
        <v>20964.25</v>
      </c>
      <c r="L50" s="24">
        <v>20993.74</v>
      </c>
      <c r="M50" s="24">
        <v>20732.16</v>
      </c>
      <c r="N50" s="24">
        <f t="shared" si="1"/>
        <v>262444.69999999995</v>
      </c>
      <c r="O50" s="10">
        <f t="shared" si="2"/>
        <v>524889.39999999991</v>
      </c>
    </row>
    <row r="51" spans="1:15" x14ac:dyDescent="0.25">
      <c r="A51" s="23" t="s">
        <v>49</v>
      </c>
      <c r="B51" s="24">
        <v>1984.44</v>
      </c>
      <c r="C51" s="24">
        <v>2328.5500000000002</v>
      </c>
      <c r="D51" s="24">
        <v>2323.38</v>
      </c>
      <c r="E51" s="24">
        <v>662.47</v>
      </c>
      <c r="F51" s="24">
        <v>1216.3699999999999</v>
      </c>
      <c r="G51" s="24">
        <v>1463.79</v>
      </c>
      <c r="H51" s="24">
        <v>1646.44</v>
      </c>
      <c r="I51" s="24">
        <v>1322.61</v>
      </c>
      <c r="J51" s="24">
        <v>1229.6099999999999</v>
      </c>
      <c r="K51" s="24">
        <v>1350.65</v>
      </c>
      <c r="L51" s="24">
        <v>1352.55</v>
      </c>
      <c r="M51" s="24">
        <v>1335.7</v>
      </c>
      <c r="N51" s="24">
        <f t="shared" si="1"/>
        <v>18216.560000000001</v>
      </c>
      <c r="O51" s="10">
        <f t="shared" si="2"/>
        <v>36433.120000000003</v>
      </c>
    </row>
    <row r="52" spans="1:15" x14ac:dyDescent="0.25">
      <c r="A52" s="23" t="s">
        <v>50</v>
      </c>
      <c r="B52" s="24">
        <v>14496.78</v>
      </c>
      <c r="C52" s="24">
        <v>17010.62</v>
      </c>
      <c r="D52" s="24">
        <v>16972.849999999999</v>
      </c>
      <c r="E52" s="24">
        <v>4839.4799999999996</v>
      </c>
      <c r="F52" s="24">
        <v>8849.23</v>
      </c>
      <c r="G52" s="24">
        <v>10649.27</v>
      </c>
      <c r="H52" s="24">
        <v>11978.07</v>
      </c>
      <c r="I52" s="24">
        <v>9622.17</v>
      </c>
      <c r="J52" s="24">
        <v>8945.5499999999993</v>
      </c>
      <c r="K52" s="24">
        <v>9826.16</v>
      </c>
      <c r="L52" s="24">
        <v>9839.98</v>
      </c>
      <c r="M52" s="24">
        <v>9717.3799999999992</v>
      </c>
      <c r="N52" s="24">
        <f t="shared" si="1"/>
        <v>132747.53999999998</v>
      </c>
      <c r="O52" s="10">
        <f t="shared" si="2"/>
        <v>265495.07999999996</v>
      </c>
    </row>
    <row r="53" spans="1:15" x14ac:dyDescent="0.25">
      <c r="A53" s="23" t="s">
        <v>51</v>
      </c>
      <c r="B53" s="24">
        <v>7203.51</v>
      </c>
      <c r="C53" s="24">
        <v>8452.64</v>
      </c>
      <c r="D53" s="24">
        <v>8433.8700000000008</v>
      </c>
      <c r="E53" s="24">
        <v>2404.75</v>
      </c>
      <c r="F53" s="24">
        <v>6675.08</v>
      </c>
      <c r="G53" s="24">
        <v>8032.87</v>
      </c>
      <c r="H53" s="24">
        <v>9035.2000000000007</v>
      </c>
      <c r="I53" s="24">
        <v>7258.12</v>
      </c>
      <c r="J53" s="24">
        <v>6747.74</v>
      </c>
      <c r="K53" s="24">
        <v>7411.99</v>
      </c>
      <c r="L53" s="24">
        <v>7422.42</v>
      </c>
      <c r="M53" s="24">
        <v>7329.93</v>
      </c>
      <c r="N53" s="24">
        <f t="shared" si="1"/>
        <v>86408.12</v>
      </c>
      <c r="O53" s="10">
        <f t="shared" si="2"/>
        <v>172816.24</v>
      </c>
    </row>
    <row r="54" spans="1:15" x14ac:dyDescent="0.25">
      <c r="A54" s="23" t="s">
        <v>52</v>
      </c>
      <c r="B54" s="24">
        <v>13595.28</v>
      </c>
      <c r="C54" s="24">
        <v>15952.79</v>
      </c>
      <c r="D54" s="24">
        <v>15917.37</v>
      </c>
      <c r="E54" s="24">
        <v>4538.53</v>
      </c>
      <c r="F54" s="24">
        <v>11596.64</v>
      </c>
      <c r="G54" s="24">
        <v>13955.53</v>
      </c>
      <c r="H54" s="24">
        <v>15696.89</v>
      </c>
      <c r="I54" s="24">
        <v>12609.56</v>
      </c>
      <c r="J54" s="24">
        <v>11722.87</v>
      </c>
      <c r="K54" s="24">
        <v>12876.88</v>
      </c>
      <c r="L54" s="24">
        <v>12894.99</v>
      </c>
      <c r="M54" s="24">
        <v>12734.32</v>
      </c>
      <c r="N54" s="24">
        <f t="shared" si="1"/>
        <v>154091.65</v>
      </c>
      <c r="O54" s="10">
        <f t="shared" si="2"/>
        <v>308183.3</v>
      </c>
    </row>
    <row r="55" spans="1:15" x14ac:dyDescent="0.25">
      <c r="A55" s="23" t="s">
        <v>53</v>
      </c>
      <c r="B55" s="24">
        <v>5633.91</v>
      </c>
      <c r="C55" s="24">
        <v>6610.87</v>
      </c>
      <c r="D55" s="24">
        <v>6596.19</v>
      </c>
      <c r="E55" s="24">
        <v>14319.960000000001</v>
      </c>
      <c r="F55" s="24">
        <v>9668.36</v>
      </c>
      <c r="G55" s="24">
        <v>8235.08</v>
      </c>
      <c r="H55" s="24">
        <v>9262.64</v>
      </c>
      <c r="I55" s="24">
        <v>7440.83</v>
      </c>
      <c r="J55" s="24">
        <v>6917.6</v>
      </c>
      <c r="K55" s="24">
        <v>7598.57</v>
      </c>
      <c r="L55" s="24">
        <v>7609.26</v>
      </c>
      <c r="M55" s="24">
        <v>7514.45</v>
      </c>
      <c r="N55" s="24">
        <f t="shared" si="1"/>
        <v>97407.72</v>
      </c>
      <c r="O55" s="10">
        <f t="shared" si="2"/>
        <v>194815.44</v>
      </c>
    </row>
    <row r="56" spans="1:15" x14ac:dyDescent="0.25">
      <c r="A56" s="23" t="s">
        <v>54</v>
      </c>
      <c r="B56" s="24">
        <v>3592.3</v>
      </c>
      <c r="C56" s="24">
        <v>4215.2299999999996</v>
      </c>
      <c r="D56" s="24">
        <v>4205.87</v>
      </c>
      <c r="E56" s="24">
        <v>8202.84</v>
      </c>
      <c r="F56" s="24">
        <v>5177.6400000000003</v>
      </c>
      <c r="G56" s="24">
        <v>4316.57</v>
      </c>
      <c r="H56" s="24">
        <v>4855.1899999999996</v>
      </c>
      <c r="I56" s="24">
        <v>3900.25</v>
      </c>
      <c r="J56" s="24">
        <v>3625.99</v>
      </c>
      <c r="K56" s="24">
        <v>3982.93</v>
      </c>
      <c r="L56" s="24">
        <v>3988.54</v>
      </c>
      <c r="M56" s="24">
        <v>3938.84</v>
      </c>
      <c r="N56" s="24">
        <f t="shared" si="1"/>
        <v>54002.19</v>
      </c>
      <c r="O56" s="10">
        <f t="shared" si="2"/>
        <v>108004.38</v>
      </c>
    </row>
    <row r="57" spans="1:15" x14ac:dyDescent="0.25">
      <c r="A57" s="23" t="s">
        <v>55</v>
      </c>
      <c r="B57" s="24">
        <v>2272.65</v>
      </c>
      <c r="C57" s="24">
        <v>2666.75</v>
      </c>
      <c r="D57" s="24">
        <v>2660.82</v>
      </c>
      <c r="E57" s="24">
        <v>758.68</v>
      </c>
      <c r="F57" s="24">
        <v>1934.02</v>
      </c>
      <c r="G57" s="24">
        <v>2327.42</v>
      </c>
      <c r="H57" s="24">
        <v>2617.83</v>
      </c>
      <c r="I57" s="24">
        <v>2102.94</v>
      </c>
      <c r="J57" s="24">
        <v>1955.07</v>
      </c>
      <c r="K57" s="24">
        <v>2147.5300000000002</v>
      </c>
      <c r="L57" s="24">
        <v>2150.5500000000002</v>
      </c>
      <c r="M57" s="24">
        <v>2123.75</v>
      </c>
      <c r="N57" s="24">
        <f t="shared" si="1"/>
        <v>25718.01</v>
      </c>
      <c r="O57" s="10">
        <f t="shared" si="2"/>
        <v>51436.02</v>
      </c>
    </row>
    <row r="58" spans="1:15" x14ac:dyDescent="0.25">
      <c r="A58" s="23" t="s">
        <v>56</v>
      </c>
      <c r="B58" s="24">
        <v>15269.3</v>
      </c>
      <c r="C58" s="24">
        <v>17917.09</v>
      </c>
      <c r="D58" s="24">
        <v>17877.310000000001</v>
      </c>
      <c r="E58" s="24">
        <v>5097.37</v>
      </c>
      <c r="F58" s="24">
        <v>11807.08</v>
      </c>
      <c r="G58" s="24">
        <v>14208.78</v>
      </c>
      <c r="H58" s="24">
        <v>15981.73</v>
      </c>
      <c r="I58" s="24">
        <v>12838.37</v>
      </c>
      <c r="J58" s="24">
        <v>11935.6</v>
      </c>
      <c r="K58" s="24">
        <v>13110.55</v>
      </c>
      <c r="L58" s="24">
        <v>13128.99</v>
      </c>
      <c r="M58" s="24">
        <v>12965.41</v>
      </c>
      <c r="N58" s="24">
        <f t="shared" si="1"/>
        <v>162137.57999999999</v>
      </c>
      <c r="O58" s="10">
        <f t="shared" si="2"/>
        <v>324275.15999999997</v>
      </c>
    </row>
    <row r="59" spans="1:15" x14ac:dyDescent="0.25">
      <c r="A59" s="23" t="s">
        <v>57</v>
      </c>
      <c r="B59" s="24">
        <v>3636.24</v>
      </c>
      <c r="C59" s="24">
        <v>4266.79</v>
      </c>
      <c r="D59" s="24">
        <v>4257.32</v>
      </c>
      <c r="E59" s="24">
        <v>1213.8900000000001</v>
      </c>
      <c r="F59" s="24">
        <v>2936.92</v>
      </c>
      <c r="G59" s="24">
        <v>3534.32</v>
      </c>
      <c r="H59" s="24">
        <v>3975.33</v>
      </c>
      <c r="I59" s="24">
        <v>3193.45</v>
      </c>
      <c r="J59" s="24">
        <v>2968.89</v>
      </c>
      <c r="K59" s="24">
        <v>3261.15</v>
      </c>
      <c r="L59" s="24">
        <v>3265.74</v>
      </c>
      <c r="M59" s="24">
        <v>3225.04</v>
      </c>
      <c r="N59" s="24">
        <f t="shared" si="1"/>
        <v>39735.079999999994</v>
      </c>
      <c r="O59" s="10">
        <f t="shared" si="2"/>
        <v>79470.159999999989</v>
      </c>
    </row>
    <row r="60" spans="1:15" x14ac:dyDescent="0.25">
      <c r="A60" s="23" t="s">
        <v>58</v>
      </c>
      <c r="B60" s="24">
        <v>3239.36</v>
      </c>
      <c r="C60" s="24">
        <v>3801.08</v>
      </c>
      <c r="D60" s="24">
        <v>3792.64</v>
      </c>
      <c r="E60" s="24">
        <v>1081.4000000000001</v>
      </c>
      <c r="F60" s="24">
        <v>3093.5</v>
      </c>
      <c r="G60" s="24">
        <v>3722.75</v>
      </c>
      <c r="H60" s="24">
        <v>4187.2700000000004</v>
      </c>
      <c r="I60" s="24">
        <v>3363.7</v>
      </c>
      <c r="J60" s="24">
        <v>3127.17</v>
      </c>
      <c r="K60" s="24">
        <v>3435.02</v>
      </c>
      <c r="L60" s="24">
        <v>3439.85</v>
      </c>
      <c r="M60" s="24">
        <v>3396.99</v>
      </c>
      <c r="N60" s="24">
        <f t="shared" si="1"/>
        <v>39680.729999999996</v>
      </c>
      <c r="O60" s="10">
        <f t="shared" si="2"/>
        <v>79361.459999999992</v>
      </c>
    </row>
    <row r="61" spans="1:15" x14ac:dyDescent="0.25">
      <c r="A61" s="23" t="s">
        <v>59</v>
      </c>
      <c r="B61" s="24">
        <v>5696.28</v>
      </c>
      <c r="C61" s="24">
        <v>6684.05</v>
      </c>
      <c r="D61" s="24">
        <v>6669.21</v>
      </c>
      <c r="E61" s="24">
        <v>1901.6</v>
      </c>
      <c r="F61" s="24">
        <v>4961.7700000000004</v>
      </c>
      <c r="G61" s="24">
        <v>5971.05</v>
      </c>
      <c r="H61" s="24">
        <v>6716.11</v>
      </c>
      <c r="I61" s="24">
        <v>5395.16</v>
      </c>
      <c r="J61" s="24">
        <v>5015.78</v>
      </c>
      <c r="K61" s="24">
        <v>5509.54</v>
      </c>
      <c r="L61" s="24">
        <v>5517.29</v>
      </c>
      <c r="M61" s="24">
        <v>5448.54</v>
      </c>
      <c r="N61" s="24">
        <f t="shared" si="1"/>
        <v>65486.38</v>
      </c>
      <c r="O61" s="10">
        <f t="shared" si="2"/>
        <v>130972.76</v>
      </c>
    </row>
    <row r="62" spans="1:15" x14ac:dyDescent="0.25">
      <c r="A62" s="23" t="s">
        <v>60</v>
      </c>
      <c r="B62" s="24">
        <v>8967.77</v>
      </c>
      <c r="C62" s="24">
        <v>10522.83</v>
      </c>
      <c r="D62" s="24">
        <v>10499.47</v>
      </c>
      <c r="E62" s="24">
        <v>22161.260000000002</v>
      </c>
      <c r="F62" s="24">
        <v>16411.400000000001</v>
      </c>
      <c r="G62" s="24">
        <v>14510.7</v>
      </c>
      <c r="H62" s="24">
        <v>16321.32</v>
      </c>
      <c r="I62" s="24">
        <v>13111.17</v>
      </c>
      <c r="J62" s="24">
        <v>12189.22</v>
      </c>
      <c r="K62" s="24">
        <v>13389.13</v>
      </c>
      <c r="L62" s="24">
        <v>13407.97</v>
      </c>
      <c r="M62" s="24">
        <v>13240.91</v>
      </c>
      <c r="N62" s="24">
        <f t="shared" si="1"/>
        <v>164733.15</v>
      </c>
      <c r="O62" s="10">
        <f t="shared" si="2"/>
        <v>329466.3</v>
      </c>
    </row>
    <row r="63" spans="1:15" x14ac:dyDescent="0.25">
      <c r="A63" s="23" t="s">
        <v>61</v>
      </c>
      <c r="B63" s="24">
        <v>9258.34</v>
      </c>
      <c r="C63" s="24">
        <v>10863.8</v>
      </c>
      <c r="D63" s="24">
        <v>10839.68</v>
      </c>
      <c r="E63" s="24">
        <v>3090.72</v>
      </c>
      <c r="F63" s="24">
        <v>6990.67</v>
      </c>
      <c r="G63" s="24">
        <v>8412.65</v>
      </c>
      <c r="H63" s="24">
        <v>9462.3700000000008</v>
      </c>
      <c r="I63" s="24">
        <v>7601.27</v>
      </c>
      <c r="J63" s="24">
        <v>7066.76</v>
      </c>
      <c r="K63" s="24">
        <v>7762.42</v>
      </c>
      <c r="L63" s="24">
        <v>7773.34</v>
      </c>
      <c r="M63" s="24">
        <v>7676.48</v>
      </c>
      <c r="N63" s="24">
        <f t="shared" si="1"/>
        <v>96798.499999999985</v>
      </c>
      <c r="O63" s="10">
        <f t="shared" si="2"/>
        <v>193596.99999999997</v>
      </c>
    </row>
    <row r="64" spans="1:15" x14ac:dyDescent="0.25">
      <c r="A64" s="23" t="s">
        <v>62</v>
      </c>
      <c r="B64" s="24">
        <v>5494.06</v>
      </c>
      <c r="C64" s="24">
        <v>6446.76</v>
      </c>
      <c r="D64" s="24">
        <v>6432.45</v>
      </c>
      <c r="E64" s="24">
        <v>7399.4000000000005</v>
      </c>
      <c r="F64" s="24">
        <v>6755.66</v>
      </c>
      <c r="G64" s="24">
        <v>6608.7</v>
      </c>
      <c r="H64" s="24">
        <v>7433.33</v>
      </c>
      <c r="I64" s="24">
        <v>5971.31</v>
      </c>
      <c r="J64" s="24">
        <v>5551.41</v>
      </c>
      <c r="K64" s="24">
        <v>6097.9</v>
      </c>
      <c r="L64" s="24">
        <v>6106.48</v>
      </c>
      <c r="M64" s="24">
        <v>6030.39</v>
      </c>
      <c r="N64" s="24">
        <f t="shared" si="1"/>
        <v>76327.850000000006</v>
      </c>
      <c r="O64" s="10">
        <f t="shared" si="2"/>
        <v>152655.70000000001</v>
      </c>
    </row>
    <row r="65" spans="1:18" x14ac:dyDescent="0.25">
      <c r="A65" s="23" t="s">
        <v>63</v>
      </c>
      <c r="B65" s="24">
        <v>8965.4</v>
      </c>
      <c r="C65" s="24">
        <v>10520.06</v>
      </c>
      <c r="D65" s="24">
        <v>10496.7</v>
      </c>
      <c r="E65" s="24">
        <v>2992.93</v>
      </c>
      <c r="F65" s="24">
        <v>7103.85</v>
      </c>
      <c r="G65" s="24">
        <v>8548.85</v>
      </c>
      <c r="H65" s="24">
        <v>9615.56</v>
      </c>
      <c r="I65" s="24">
        <v>7724.33</v>
      </c>
      <c r="J65" s="24">
        <v>7181.17</v>
      </c>
      <c r="K65" s="24">
        <v>7888.09</v>
      </c>
      <c r="L65" s="24">
        <v>7899.19</v>
      </c>
      <c r="M65" s="24">
        <v>7800.77</v>
      </c>
      <c r="N65" s="24">
        <f t="shared" si="1"/>
        <v>96736.9</v>
      </c>
      <c r="O65" s="10">
        <f t="shared" si="2"/>
        <v>193473.8</v>
      </c>
    </row>
    <row r="66" spans="1:18" x14ac:dyDescent="0.25">
      <c r="A66" s="23" t="s">
        <v>64</v>
      </c>
      <c r="B66" s="24">
        <v>8193.83</v>
      </c>
      <c r="C66" s="24">
        <v>9614.7000000000007</v>
      </c>
      <c r="D66" s="24">
        <v>9593.35</v>
      </c>
      <c r="E66" s="24">
        <v>2735.36</v>
      </c>
      <c r="F66" s="24">
        <v>6317.82</v>
      </c>
      <c r="G66" s="24">
        <v>7602.94</v>
      </c>
      <c r="H66" s="24">
        <v>8551.6200000000008</v>
      </c>
      <c r="I66" s="24">
        <v>6869.65</v>
      </c>
      <c r="J66" s="24">
        <v>6386.59</v>
      </c>
      <c r="K66" s="24">
        <v>7015.29</v>
      </c>
      <c r="L66" s="24">
        <v>7025.16</v>
      </c>
      <c r="M66" s="24">
        <v>6937.62</v>
      </c>
      <c r="N66" s="24">
        <f t="shared" si="1"/>
        <v>86843.93</v>
      </c>
      <c r="O66" s="10">
        <f t="shared" si="2"/>
        <v>173687.86</v>
      </c>
    </row>
    <row r="67" spans="1:18" x14ac:dyDescent="0.25">
      <c r="A67" s="23" t="s">
        <v>65</v>
      </c>
      <c r="B67" s="24">
        <v>940.72</v>
      </c>
      <c r="C67" s="24">
        <v>1103.8399999999999</v>
      </c>
      <c r="D67" s="24">
        <v>1101.3900000000001</v>
      </c>
      <c r="E67" s="24">
        <v>314.04000000000002</v>
      </c>
      <c r="F67" s="24">
        <v>846.96</v>
      </c>
      <c r="G67" s="24">
        <v>1019.25</v>
      </c>
      <c r="H67" s="24">
        <v>1146.43</v>
      </c>
      <c r="I67" s="24">
        <v>920.94</v>
      </c>
      <c r="J67" s="24">
        <v>856.18</v>
      </c>
      <c r="K67" s="24">
        <v>940.47</v>
      </c>
      <c r="L67" s="24">
        <v>941.79</v>
      </c>
      <c r="M67" s="24">
        <v>930.06</v>
      </c>
      <c r="N67" s="24">
        <f t="shared" si="1"/>
        <v>11062.069999999998</v>
      </c>
      <c r="O67" s="10">
        <f t="shared" si="2"/>
        <v>22124.139999999996</v>
      </c>
    </row>
    <row r="68" spans="1:18" x14ac:dyDescent="0.25">
      <c r="A68" s="23" t="s">
        <v>66</v>
      </c>
      <c r="B68" s="24">
        <v>6474.46</v>
      </c>
      <c r="C68" s="24">
        <v>7597.18</v>
      </c>
      <c r="D68" s="24">
        <v>7580.31</v>
      </c>
      <c r="E68" s="24">
        <v>2161.38</v>
      </c>
      <c r="F68" s="24">
        <v>4163.58</v>
      </c>
      <c r="G68" s="24">
        <v>5010.5</v>
      </c>
      <c r="H68" s="24">
        <v>5635.7</v>
      </c>
      <c r="I68" s="24">
        <v>4527.25</v>
      </c>
      <c r="J68" s="24">
        <v>4208.8999999999996</v>
      </c>
      <c r="K68" s="24">
        <v>4623.2299999999996</v>
      </c>
      <c r="L68" s="24">
        <v>4629.7299999999996</v>
      </c>
      <c r="M68" s="24">
        <v>4572.04</v>
      </c>
      <c r="N68" s="24">
        <f t="shared" si="1"/>
        <v>61184.26</v>
      </c>
      <c r="O68" s="10">
        <f t="shared" si="2"/>
        <v>122368.52</v>
      </c>
    </row>
    <row r="69" spans="1:18" x14ac:dyDescent="0.25">
      <c r="A69" s="23" t="s">
        <v>67</v>
      </c>
      <c r="B69" s="24">
        <v>2620.4</v>
      </c>
      <c r="C69" s="24">
        <v>3074.8</v>
      </c>
      <c r="D69" s="24">
        <v>3067.97</v>
      </c>
      <c r="E69" s="24">
        <v>874.77</v>
      </c>
      <c r="F69" s="24">
        <v>2305.66</v>
      </c>
      <c r="G69" s="24">
        <v>2774.66</v>
      </c>
      <c r="H69" s="24">
        <v>3120.88</v>
      </c>
      <c r="I69" s="24">
        <v>2507.0500000000002</v>
      </c>
      <c r="J69" s="24">
        <v>2330.7600000000002</v>
      </c>
      <c r="K69" s="24">
        <v>2560.1999999999998</v>
      </c>
      <c r="L69" s="24">
        <v>2563.8000000000002</v>
      </c>
      <c r="M69" s="24">
        <v>2531.86</v>
      </c>
      <c r="N69" s="24">
        <f t="shared" si="1"/>
        <v>30332.809999999998</v>
      </c>
      <c r="O69" s="10">
        <f t="shared" si="2"/>
        <v>60665.619999999995</v>
      </c>
    </row>
    <row r="70" spans="1:18" x14ac:dyDescent="0.25">
      <c r="A70" s="23" t="s">
        <v>68</v>
      </c>
      <c r="B70" s="24">
        <v>3448.67</v>
      </c>
      <c r="C70" s="24">
        <v>4046.69</v>
      </c>
      <c r="D70" s="24">
        <v>4037.7</v>
      </c>
      <c r="E70" s="24">
        <v>1151.27</v>
      </c>
      <c r="F70" s="24">
        <v>3480.84</v>
      </c>
      <c r="G70" s="24">
        <v>4188.8900000000003</v>
      </c>
      <c r="H70" s="24">
        <v>4711.57</v>
      </c>
      <c r="I70" s="24">
        <v>3784.88</v>
      </c>
      <c r="J70" s="24">
        <v>3518.73</v>
      </c>
      <c r="K70" s="24">
        <v>3865.12</v>
      </c>
      <c r="L70" s="24">
        <v>3870.56</v>
      </c>
      <c r="M70" s="24">
        <v>3822.33</v>
      </c>
      <c r="N70" s="24">
        <f t="shared" si="1"/>
        <v>43927.25</v>
      </c>
      <c r="O70" s="10">
        <f t="shared" si="2"/>
        <v>87854.5</v>
      </c>
    </row>
    <row r="71" spans="1:18" x14ac:dyDescent="0.25">
      <c r="A71" s="23" t="s">
        <v>69</v>
      </c>
      <c r="B71" s="24">
        <v>6759.84</v>
      </c>
      <c r="C71" s="24">
        <v>7932.04</v>
      </c>
      <c r="D71" s="24">
        <v>7914.43</v>
      </c>
      <c r="E71" s="24">
        <v>2256.65</v>
      </c>
      <c r="F71" s="24">
        <v>5774.48</v>
      </c>
      <c r="G71" s="24">
        <v>6949.08</v>
      </c>
      <c r="H71" s="24">
        <v>7816.17</v>
      </c>
      <c r="I71" s="24">
        <v>6278.85</v>
      </c>
      <c r="J71" s="24">
        <v>5837.34</v>
      </c>
      <c r="K71" s="24">
        <v>6411.97</v>
      </c>
      <c r="L71" s="24">
        <v>6420.99</v>
      </c>
      <c r="M71" s="24">
        <v>6340.98</v>
      </c>
      <c r="N71" s="24">
        <f t="shared" si="1"/>
        <v>76692.820000000007</v>
      </c>
      <c r="O71" s="10">
        <f t="shared" si="2"/>
        <v>153385.64000000001</v>
      </c>
    </row>
    <row r="72" spans="1:18" x14ac:dyDescent="0.25">
      <c r="A72" s="23" t="s">
        <v>70</v>
      </c>
      <c r="B72" s="24">
        <v>9100.06</v>
      </c>
      <c r="C72" s="24">
        <v>10678.07</v>
      </c>
      <c r="D72" s="24">
        <v>10654.36</v>
      </c>
      <c r="E72" s="24">
        <v>3037.88</v>
      </c>
      <c r="F72" s="24">
        <v>7515.98</v>
      </c>
      <c r="G72" s="24">
        <v>9044.82</v>
      </c>
      <c r="H72" s="24">
        <v>10173.42</v>
      </c>
      <c r="I72" s="24">
        <v>8172.47</v>
      </c>
      <c r="J72" s="24">
        <v>7597.79</v>
      </c>
      <c r="K72" s="24">
        <v>8345.73</v>
      </c>
      <c r="L72" s="24">
        <v>8357.4699999999993</v>
      </c>
      <c r="M72" s="24">
        <v>8253.34</v>
      </c>
      <c r="N72" s="24">
        <f t="shared" si="1"/>
        <v>100931.38999999997</v>
      </c>
      <c r="O72" s="10">
        <f t="shared" si="2"/>
        <v>201862.77999999994</v>
      </c>
    </row>
    <row r="73" spans="1:18" x14ac:dyDescent="0.25">
      <c r="A73" s="23" t="s">
        <v>71</v>
      </c>
      <c r="B73" s="24">
        <v>20834.23</v>
      </c>
      <c r="C73" s="24">
        <v>24447.02</v>
      </c>
      <c r="D73" s="24">
        <v>24392.74</v>
      </c>
      <c r="E73" s="24">
        <v>43444.37</v>
      </c>
      <c r="F73" s="24">
        <v>34120.620000000003</v>
      </c>
      <c r="G73" s="24">
        <v>31087.72</v>
      </c>
      <c r="H73" s="24">
        <v>34966.800000000003</v>
      </c>
      <c r="I73" s="24">
        <v>28089.38</v>
      </c>
      <c r="J73" s="24">
        <v>26114.18</v>
      </c>
      <c r="K73" s="24">
        <v>28684.89</v>
      </c>
      <c r="L73" s="24">
        <v>28725.23</v>
      </c>
      <c r="M73" s="24">
        <v>28367.32</v>
      </c>
      <c r="N73" s="24">
        <f t="shared" si="1"/>
        <v>353274.5</v>
      </c>
      <c r="O73" s="10">
        <f t="shared" si="2"/>
        <v>706549</v>
      </c>
    </row>
    <row r="74" spans="1:18" x14ac:dyDescent="0.25">
      <c r="A74" s="23" t="s">
        <v>72</v>
      </c>
      <c r="B74" s="24">
        <v>8384.25</v>
      </c>
      <c r="C74" s="24">
        <v>9838.17</v>
      </c>
      <c r="D74" s="24">
        <v>9816.3000000000011</v>
      </c>
      <c r="E74" s="24">
        <v>2798.92</v>
      </c>
      <c r="F74" s="24">
        <v>7364.02</v>
      </c>
      <c r="G74" s="24">
        <v>8861.92</v>
      </c>
      <c r="H74" s="24">
        <v>9967.73</v>
      </c>
      <c r="I74" s="24">
        <v>8007.2300000000005</v>
      </c>
      <c r="J74" s="24">
        <v>7444.1900000000005</v>
      </c>
      <c r="K74" s="24">
        <v>8177</v>
      </c>
      <c r="L74" s="24">
        <v>8188.4599999999991</v>
      </c>
      <c r="M74" s="24">
        <v>8086.46</v>
      </c>
      <c r="N74" s="24">
        <f t="shared" si="1"/>
        <v>96934.650000000009</v>
      </c>
      <c r="O74" s="10">
        <f t="shared" si="2"/>
        <v>193869.30000000002</v>
      </c>
    </row>
    <row r="75" spans="1:18" ht="15.75" thickBot="1" x14ac:dyDescent="0.3">
      <c r="A75" s="25" t="s">
        <v>79</v>
      </c>
      <c r="B75" s="26">
        <f t="shared" ref="B75:O75" si="3">SUM(B13:B74)</f>
        <v>472485.00000000006</v>
      </c>
      <c r="C75" s="26">
        <f t="shared" si="3"/>
        <v>554417</v>
      </c>
      <c r="D75" s="26">
        <f t="shared" si="3"/>
        <v>553186</v>
      </c>
      <c r="E75" s="26">
        <f t="shared" si="3"/>
        <v>573548.00000000012</v>
      </c>
      <c r="F75" s="26">
        <f t="shared" si="3"/>
        <v>593183.99999999988</v>
      </c>
      <c r="G75" s="26">
        <f t="shared" si="3"/>
        <v>600191.00000000012</v>
      </c>
      <c r="H75" s="26">
        <f t="shared" si="3"/>
        <v>675082.00000000012</v>
      </c>
      <c r="I75" s="26">
        <f t="shared" si="3"/>
        <v>542304</v>
      </c>
      <c r="J75" s="26">
        <f t="shared" si="3"/>
        <v>504169.99999999994</v>
      </c>
      <c r="K75" s="26">
        <f t="shared" si="3"/>
        <v>553800.99999999988</v>
      </c>
      <c r="L75" s="26">
        <f t="shared" si="3"/>
        <v>554579.99999999953</v>
      </c>
      <c r="M75" s="26">
        <f t="shared" si="3"/>
        <v>547669.99999999988</v>
      </c>
      <c r="N75" s="26">
        <f t="shared" si="3"/>
        <v>6724618.0000000009</v>
      </c>
      <c r="O75" s="27">
        <f t="shared" si="3"/>
        <v>13449236.000000002</v>
      </c>
    </row>
    <row r="76" spans="1:18" ht="15.75" thickTop="1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0"/>
      <c r="Q76" s="10"/>
      <c r="R76" s="28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A340-D1DA-46C8-BBC1-9C1EF761CC2F}">
  <sheetPr>
    <tabColor rgb="FF00B0F0"/>
  </sheetPr>
  <dimension ref="A1:R76"/>
  <sheetViews>
    <sheetView zoomScaleNormal="100" workbookViewId="0">
      <selection activeCell="G32" sqref="G31:G32"/>
    </sheetView>
  </sheetViews>
  <sheetFormatPr defaultColWidth="8.85546875" defaultRowHeight="15" x14ac:dyDescent="0.25"/>
  <cols>
    <col min="1" max="1" width="33.7109375" style="11" customWidth="1"/>
    <col min="2" max="2" width="12.7109375" style="11" bestFit="1" customWidth="1"/>
    <col min="3" max="12" width="16.28515625" style="11" customWidth="1"/>
    <col min="13" max="13" width="16.85546875" style="11" customWidth="1"/>
    <col min="14" max="14" width="22.28515625" style="11" customWidth="1"/>
    <col min="15" max="15" width="1.140625" style="11" customWidth="1"/>
    <col min="16" max="16" width="16.140625" style="11" customWidth="1"/>
    <col min="17" max="16384" width="8.85546875" style="11"/>
  </cols>
  <sheetData>
    <row r="1" spans="1:16" s="7" customFormat="1" ht="23.25" x14ac:dyDescent="0.35">
      <c r="A1" s="1" t="s">
        <v>87</v>
      </c>
      <c r="B1" s="2"/>
      <c r="C1" s="3"/>
      <c r="D1" s="3"/>
      <c r="E1" s="3"/>
      <c r="F1" s="3"/>
      <c r="G1" s="4"/>
      <c r="H1" s="4"/>
      <c r="I1" s="4"/>
      <c r="J1" s="4"/>
      <c r="K1" s="4"/>
      <c r="L1" s="3"/>
      <c r="M1" s="3"/>
      <c r="N1" s="3"/>
      <c r="O1" s="5"/>
      <c r="P1" s="6"/>
    </row>
    <row r="2" spans="1:16" x14ac:dyDescent="0.25">
      <c r="A2" s="8" t="s">
        <v>73</v>
      </c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"/>
      <c r="P2" s="6"/>
    </row>
    <row r="3" spans="1:16" s="18" customFormat="1" ht="30" x14ac:dyDescent="0.25">
      <c r="A3" s="12" t="s">
        <v>74</v>
      </c>
      <c r="B3" s="13" t="s">
        <v>86</v>
      </c>
      <c r="C3" s="13" t="s">
        <v>0</v>
      </c>
      <c r="D3" s="13" t="s">
        <v>1</v>
      </c>
      <c r="E3" s="13" t="s">
        <v>2</v>
      </c>
      <c r="F3" s="13" t="s">
        <v>3</v>
      </c>
      <c r="G3" s="14" t="s">
        <v>4</v>
      </c>
      <c r="H3" s="14" t="s">
        <v>5</v>
      </c>
      <c r="I3" s="14" t="s">
        <v>6</v>
      </c>
      <c r="J3" s="13" t="s">
        <v>7</v>
      </c>
      <c r="K3" s="14" t="s">
        <v>8</v>
      </c>
      <c r="L3" s="13" t="s">
        <v>9</v>
      </c>
      <c r="M3" s="13" t="s">
        <v>10</v>
      </c>
      <c r="N3" s="15" t="s">
        <v>76</v>
      </c>
      <c r="O3" s="16"/>
      <c r="P3" s="17"/>
    </row>
    <row r="4" spans="1:16" x14ac:dyDescent="0.25">
      <c r="A4" s="8" t="s">
        <v>77</v>
      </c>
      <c r="B4" s="19">
        <v>144.96</v>
      </c>
      <c r="C4" s="19">
        <v>1304115.02</v>
      </c>
      <c r="D4" s="19">
        <v>1501111.93</v>
      </c>
      <c r="E4" s="19">
        <v>1418317.09</v>
      </c>
      <c r="F4" s="19">
        <v>1511668.55</v>
      </c>
      <c r="G4" s="20">
        <v>1593140.16</v>
      </c>
      <c r="H4" s="20">
        <v>1802872.32</v>
      </c>
      <c r="I4" s="20">
        <v>1489010.4</v>
      </c>
      <c r="J4" s="19">
        <v>1362954.83</v>
      </c>
      <c r="K4" s="20">
        <v>1609208.22</v>
      </c>
      <c r="L4" s="19">
        <v>1590096.36</v>
      </c>
      <c r="M4" s="19">
        <v>1610547.48</v>
      </c>
      <c r="N4" s="20">
        <f>SUM(HighwayUserTaxFundRetailDeliveryFeeCollectedFiscalYear2025710[[#This Row],[JULY 2023]:[JUNE]])</f>
        <v>16793187.32</v>
      </c>
      <c r="O4" s="5"/>
      <c r="P4" s="6"/>
    </row>
    <row r="5" spans="1:16" x14ac:dyDescent="0.25">
      <c r="A5" s="8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5"/>
      <c r="P5" s="6"/>
    </row>
    <row r="6" spans="1:16" s="18" customFormat="1" ht="30" x14ac:dyDescent="0.25">
      <c r="A6" s="12" t="s">
        <v>78</v>
      </c>
      <c r="B6" s="13" t="s">
        <v>86</v>
      </c>
      <c r="C6" s="13" t="s">
        <v>0</v>
      </c>
      <c r="D6" s="13" t="s">
        <v>1</v>
      </c>
      <c r="E6" s="13" t="s">
        <v>2</v>
      </c>
      <c r="F6" s="13" t="s">
        <v>3</v>
      </c>
      <c r="G6" s="14" t="s">
        <v>4</v>
      </c>
      <c r="H6" s="14" t="s">
        <v>5</v>
      </c>
      <c r="I6" s="14" t="s">
        <v>6</v>
      </c>
      <c r="J6" s="13" t="s">
        <v>7</v>
      </c>
      <c r="K6" s="14" t="s">
        <v>8</v>
      </c>
      <c r="L6" s="13" t="s">
        <v>9</v>
      </c>
      <c r="M6" s="13" t="s">
        <v>10</v>
      </c>
      <c r="N6" s="15" t="s">
        <v>79</v>
      </c>
      <c r="O6" s="16"/>
      <c r="P6" s="17"/>
    </row>
    <row r="7" spans="1:16" x14ac:dyDescent="0.25">
      <c r="A7" s="8" t="s">
        <v>80</v>
      </c>
      <c r="B7" s="20">
        <v>57.960000000000008</v>
      </c>
      <c r="C7" s="20">
        <v>521646.02</v>
      </c>
      <c r="D7" s="20">
        <v>600444.92999999993</v>
      </c>
      <c r="E7" s="20">
        <v>567326.09000000008</v>
      </c>
      <c r="F7" s="20">
        <v>604666.55000000005</v>
      </c>
      <c r="G7" s="20">
        <v>637256.15999999992</v>
      </c>
      <c r="H7" s="20">
        <v>721148.32000000007</v>
      </c>
      <c r="I7" s="20">
        <v>595604.39999999991</v>
      </c>
      <c r="J7" s="20">
        <v>545181.83000000007</v>
      </c>
      <c r="K7" s="20">
        <v>643683.22</v>
      </c>
      <c r="L7" s="20">
        <v>636038.3600000001</v>
      </c>
      <c r="M7" s="20">
        <v>644218.48</v>
      </c>
      <c r="N7" s="20">
        <f>SUM(HighwayUserTaxFundRetailDeliveryFeeDistributedFiscalYear202569[[#This Row],[JULY 2023]:[JUNE]])</f>
        <v>6717272.3200000003</v>
      </c>
      <c r="O7" s="5"/>
      <c r="P7" s="6"/>
    </row>
    <row r="8" spans="1:16" x14ac:dyDescent="0.25">
      <c r="A8" s="8" t="s">
        <v>81</v>
      </c>
      <c r="B8" s="20">
        <v>48</v>
      </c>
      <c r="C8" s="20">
        <v>430358</v>
      </c>
      <c r="D8" s="20">
        <v>495367</v>
      </c>
      <c r="E8" s="20">
        <v>468045</v>
      </c>
      <c r="F8" s="20">
        <v>498851</v>
      </c>
      <c r="G8" s="20">
        <v>525736</v>
      </c>
      <c r="H8" s="20">
        <v>594948</v>
      </c>
      <c r="I8" s="20">
        <v>491373</v>
      </c>
      <c r="J8" s="20">
        <v>449775</v>
      </c>
      <c r="K8" s="20">
        <v>531039</v>
      </c>
      <c r="L8" s="20">
        <v>524732</v>
      </c>
      <c r="M8" s="20">
        <v>531481</v>
      </c>
      <c r="N8" s="20">
        <f>SUM(HighwayUserTaxFundRetailDeliveryFeeDistributedFiscalYear202569[[#This Row],[JULY 2023]:[JUNE]])</f>
        <v>5541753</v>
      </c>
      <c r="O8" s="5"/>
      <c r="P8" s="6"/>
    </row>
    <row r="9" spans="1:16" x14ac:dyDescent="0.25">
      <c r="A9" s="8" t="s">
        <v>82</v>
      </c>
      <c r="B9" s="20">
        <v>39</v>
      </c>
      <c r="C9" s="20">
        <v>352111</v>
      </c>
      <c r="D9" s="20">
        <v>405300</v>
      </c>
      <c r="E9" s="20">
        <v>382946</v>
      </c>
      <c r="F9" s="20">
        <v>408151</v>
      </c>
      <c r="G9" s="20">
        <v>430148</v>
      </c>
      <c r="H9" s="20">
        <v>486776</v>
      </c>
      <c r="I9" s="20">
        <v>402033</v>
      </c>
      <c r="J9" s="20">
        <v>367998</v>
      </c>
      <c r="K9" s="20">
        <v>434486</v>
      </c>
      <c r="L9" s="20">
        <v>429326</v>
      </c>
      <c r="M9" s="20">
        <v>434848</v>
      </c>
      <c r="N9" s="20">
        <f>SUM(HighwayUserTaxFundRetailDeliveryFeeDistributedFiscalYear202569[[#This Row],[JULY 2023]:[JUNE]])</f>
        <v>4534162</v>
      </c>
      <c r="O9" s="5"/>
      <c r="P9" s="6"/>
    </row>
    <row r="10" spans="1:16" ht="15.75" thickBot="1" x14ac:dyDescent="0.3">
      <c r="A10" s="21" t="s">
        <v>79</v>
      </c>
      <c r="B10" s="22">
        <f>SUBTOTAL(109,B7:B9)</f>
        <v>144.96</v>
      </c>
      <c r="C10" s="22">
        <f t="shared" ref="C10:M10" si="0">SUBTOTAL(109,C7:C9)</f>
        <v>1304115.02</v>
      </c>
      <c r="D10" s="22">
        <f t="shared" si="0"/>
        <v>1501111.93</v>
      </c>
      <c r="E10" s="22">
        <f t="shared" si="0"/>
        <v>1418317.09</v>
      </c>
      <c r="F10" s="22">
        <f t="shared" si="0"/>
        <v>1511668.55</v>
      </c>
      <c r="G10" s="22">
        <f t="shared" si="0"/>
        <v>1593140.16</v>
      </c>
      <c r="H10" s="22">
        <f t="shared" si="0"/>
        <v>1802872.32</v>
      </c>
      <c r="I10" s="22">
        <f t="shared" si="0"/>
        <v>1489010.4</v>
      </c>
      <c r="J10" s="22">
        <f t="shared" si="0"/>
        <v>1362954.83</v>
      </c>
      <c r="K10" s="22">
        <f t="shared" si="0"/>
        <v>1609208.22</v>
      </c>
      <c r="L10" s="22">
        <f t="shared" si="0"/>
        <v>1590096.36</v>
      </c>
      <c r="M10" s="22">
        <f t="shared" si="0"/>
        <v>1610547.48</v>
      </c>
      <c r="N10" s="22">
        <f>SUM(HighwayUserTaxFundRetailDeliveryFeeDistributedFiscalYear202569[[#This Row],[JULY 2023]:[JUNE]])</f>
        <v>16793187.32</v>
      </c>
      <c r="O10" s="5"/>
      <c r="P10" s="6"/>
    </row>
    <row r="11" spans="1:16" ht="15.75" thickTop="1" x14ac:dyDescent="0.25">
      <c r="A11" s="8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5"/>
      <c r="P11" s="6"/>
    </row>
    <row r="12" spans="1:16" s="18" customFormat="1" ht="30" x14ac:dyDescent="0.25">
      <c r="A12" s="29" t="s">
        <v>84</v>
      </c>
      <c r="B12" s="13" t="s">
        <v>86</v>
      </c>
      <c r="C12" s="13" t="s">
        <v>0</v>
      </c>
      <c r="D12" s="13" t="s">
        <v>1</v>
      </c>
      <c r="E12" s="13" t="s">
        <v>2</v>
      </c>
      <c r="F12" s="13" t="s">
        <v>3</v>
      </c>
      <c r="G12" s="14" t="s">
        <v>4</v>
      </c>
      <c r="H12" s="14" t="s">
        <v>5</v>
      </c>
      <c r="I12" s="14" t="s">
        <v>6</v>
      </c>
      <c r="J12" s="13" t="s">
        <v>7</v>
      </c>
      <c r="K12" s="14" t="s">
        <v>8</v>
      </c>
      <c r="L12" s="13" t="s">
        <v>9</v>
      </c>
      <c r="M12" s="13" t="s">
        <v>10</v>
      </c>
      <c r="N12" s="15" t="s">
        <v>83</v>
      </c>
    </row>
    <row r="13" spans="1:16" x14ac:dyDescent="0.25">
      <c r="A13" s="23" t="s">
        <v>11</v>
      </c>
      <c r="B13" s="24">
        <v>1.57</v>
      </c>
      <c r="C13" s="24">
        <v>14088.63</v>
      </c>
      <c r="D13" s="24">
        <v>16216.83</v>
      </c>
      <c r="E13" s="24">
        <v>16813.02</v>
      </c>
      <c r="F13" s="24">
        <v>42672.340000000004</v>
      </c>
      <c r="G13" s="24">
        <v>23547.01</v>
      </c>
      <c r="H13" s="24">
        <v>26646.92</v>
      </c>
      <c r="I13" s="24">
        <v>22007.94</v>
      </c>
      <c r="J13" s="24">
        <v>20144.82</v>
      </c>
      <c r="K13" s="24">
        <v>23784.53</v>
      </c>
      <c r="L13" s="24">
        <v>23502.04</v>
      </c>
      <c r="M13" s="24">
        <v>23804.32</v>
      </c>
      <c r="N13" s="24">
        <f>SUM(B13:M13)</f>
        <v>253229.97000000003</v>
      </c>
      <c r="O13" s="10">
        <f>SUM(B13:N13)</f>
        <v>506459.94000000006</v>
      </c>
    </row>
    <row r="14" spans="1:16" x14ac:dyDescent="0.25">
      <c r="A14" s="23" t="s">
        <v>12</v>
      </c>
      <c r="B14" s="24">
        <v>0.5</v>
      </c>
      <c r="C14" s="24">
        <v>4449.04</v>
      </c>
      <c r="D14" s="24">
        <v>5121.1000000000004</v>
      </c>
      <c r="E14" s="24">
        <v>4868.47</v>
      </c>
      <c r="F14" s="24">
        <v>5543.9699999999993</v>
      </c>
      <c r="G14" s="24">
        <v>4822.72</v>
      </c>
      <c r="H14" s="24">
        <v>5457.62</v>
      </c>
      <c r="I14" s="24">
        <v>4507.49</v>
      </c>
      <c r="J14" s="24">
        <v>4125.8999999999996</v>
      </c>
      <c r="K14" s="24">
        <v>4871.3599999999997</v>
      </c>
      <c r="L14" s="24">
        <v>4813.51</v>
      </c>
      <c r="M14" s="24">
        <v>4875.42</v>
      </c>
      <c r="N14" s="24">
        <f t="shared" ref="N14:N74" si="1">SUM(B14:M14)</f>
        <v>53457.100000000006</v>
      </c>
      <c r="O14" s="10">
        <f t="shared" ref="O14:O74" si="2">SUM(B14:N14)</f>
        <v>106914.20000000001</v>
      </c>
    </row>
    <row r="15" spans="1:16" x14ac:dyDescent="0.25">
      <c r="A15" s="23" t="s">
        <v>13</v>
      </c>
      <c r="B15" s="24">
        <v>1.61</v>
      </c>
      <c r="C15" s="24">
        <v>14461.32</v>
      </c>
      <c r="D15" s="24">
        <v>16645.82</v>
      </c>
      <c r="E15" s="24">
        <v>17927.809999999998</v>
      </c>
      <c r="F15" s="24">
        <v>53806.82</v>
      </c>
      <c r="G15" s="24">
        <v>17340.78</v>
      </c>
      <c r="H15" s="24">
        <v>19623.650000000001</v>
      </c>
      <c r="I15" s="24">
        <v>16207.35</v>
      </c>
      <c r="J15" s="24">
        <v>14835.29</v>
      </c>
      <c r="K15" s="24">
        <v>17515.689999999999</v>
      </c>
      <c r="L15" s="24">
        <v>17307.66</v>
      </c>
      <c r="M15" s="24">
        <v>17530.27</v>
      </c>
      <c r="N15" s="24">
        <f t="shared" si="1"/>
        <v>223204.07</v>
      </c>
      <c r="O15" s="10">
        <f t="shared" si="2"/>
        <v>446408.14</v>
      </c>
    </row>
    <row r="16" spans="1:16" x14ac:dyDescent="0.25">
      <c r="A16" s="23" t="s">
        <v>14</v>
      </c>
      <c r="B16" s="24">
        <v>0.52</v>
      </c>
      <c r="C16" s="24">
        <v>4639.6899999999996</v>
      </c>
      <c r="D16" s="24">
        <v>5340.55</v>
      </c>
      <c r="E16" s="24">
        <v>4790.83</v>
      </c>
      <c r="F16" s="24">
        <v>1111.83</v>
      </c>
      <c r="G16" s="24">
        <v>5864</v>
      </c>
      <c r="H16" s="24">
        <v>6635.98</v>
      </c>
      <c r="I16" s="24">
        <v>5480.72</v>
      </c>
      <c r="J16" s="24">
        <v>5016.74</v>
      </c>
      <c r="K16" s="24">
        <v>5923.15</v>
      </c>
      <c r="L16" s="24">
        <v>5852.8</v>
      </c>
      <c r="M16" s="24">
        <v>5928.08</v>
      </c>
      <c r="N16" s="24">
        <f t="shared" si="1"/>
        <v>56584.89</v>
      </c>
      <c r="O16" s="10">
        <f t="shared" si="2"/>
        <v>113169.78</v>
      </c>
    </row>
    <row r="17" spans="1:15" x14ac:dyDescent="0.25">
      <c r="A17" s="23" t="s">
        <v>15</v>
      </c>
      <c r="B17" s="24">
        <v>0.75</v>
      </c>
      <c r="C17" s="24">
        <v>6686.04</v>
      </c>
      <c r="D17" s="24">
        <v>7696.02</v>
      </c>
      <c r="E17" s="24">
        <v>6903.84</v>
      </c>
      <c r="F17" s="24">
        <v>1151.29</v>
      </c>
      <c r="G17" s="24">
        <v>6072.12</v>
      </c>
      <c r="H17" s="24">
        <v>6871.51</v>
      </c>
      <c r="I17" s="24">
        <v>5675.24</v>
      </c>
      <c r="J17" s="24">
        <v>5194.79</v>
      </c>
      <c r="K17" s="24">
        <v>6133.37</v>
      </c>
      <c r="L17" s="24">
        <v>6060.53</v>
      </c>
      <c r="M17" s="24">
        <v>6138.48</v>
      </c>
      <c r="N17" s="24">
        <f t="shared" si="1"/>
        <v>64583.979999999996</v>
      </c>
      <c r="O17" s="10">
        <f t="shared" si="2"/>
        <v>129167.95999999999</v>
      </c>
    </row>
    <row r="18" spans="1:15" x14ac:dyDescent="0.25">
      <c r="A18" s="23" t="s">
        <v>16</v>
      </c>
      <c r="B18" s="24">
        <v>0.37</v>
      </c>
      <c r="C18" s="24">
        <v>3346.03</v>
      </c>
      <c r="D18" s="24">
        <v>3851.48</v>
      </c>
      <c r="E18" s="24">
        <v>3455.03</v>
      </c>
      <c r="F18" s="24">
        <v>577.15</v>
      </c>
      <c r="G18" s="24">
        <v>3044.02</v>
      </c>
      <c r="H18" s="24">
        <v>3444.75</v>
      </c>
      <c r="I18" s="24">
        <v>2845.05</v>
      </c>
      <c r="J18" s="24">
        <v>2604.1999999999998</v>
      </c>
      <c r="K18" s="24">
        <v>3074.72</v>
      </c>
      <c r="L18" s="24">
        <v>3038.2</v>
      </c>
      <c r="M18" s="24">
        <v>3077.28</v>
      </c>
      <c r="N18" s="24">
        <f t="shared" si="1"/>
        <v>32358.280000000002</v>
      </c>
      <c r="O18" s="10">
        <f t="shared" si="2"/>
        <v>64716.560000000005</v>
      </c>
    </row>
    <row r="19" spans="1:15" x14ac:dyDescent="0.25">
      <c r="A19" s="23" t="s">
        <v>17</v>
      </c>
      <c r="B19" s="24">
        <v>1.03</v>
      </c>
      <c r="C19" s="24">
        <v>9219.99</v>
      </c>
      <c r="D19" s="24">
        <v>10612.74</v>
      </c>
      <c r="E19" s="24">
        <v>11261.6</v>
      </c>
      <c r="F19" s="24">
        <v>32002.240000000002</v>
      </c>
      <c r="G19" s="24">
        <v>13896.96</v>
      </c>
      <c r="H19" s="24">
        <v>15726.46</v>
      </c>
      <c r="I19" s="24">
        <v>12988.63</v>
      </c>
      <c r="J19" s="24">
        <v>11889.05</v>
      </c>
      <c r="K19" s="24">
        <v>14037.13</v>
      </c>
      <c r="L19" s="24">
        <v>13870.42</v>
      </c>
      <c r="M19" s="24">
        <v>14048.82</v>
      </c>
      <c r="N19" s="24">
        <f t="shared" si="1"/>
        <v>159555.07</v>
      </c>
      <c r="O19" s="10">
        <f t="shared" si="2"/>
        <v>319110.14</v>
      </c>
    </row>
    <row r="20" spans="1:15" x14ac:dyDescent="0.25">
      <c r="A20" s="23" t="s">
        <v>18</v>
      </c>
      <c r="B20" s="24">
        <v>0.61</v>
      </c>
      <c r="C20" s="24">
        <v>5501.7</v>
      </c>
      <c r="D20" s="24">
        <v>6332.77</v>
      </c>
      <c r="E20" s="24">
        <v>5680.92</v>
      </c>
      <c r="F20" s="24">
        <v>847.55</v>
      </c>
      <c r="G20" s="24">
        <v>4470.13</v>
      </c>
      <c r="H20" s="24">
        <v>5058.6099999999997</v>
      </c>
      <c r="I20" s="24">
        <v>4177.96</v>
      </c>
      <c r="J20" s="24">
        <v>3824.26</v>
      </c>
      <c r="K20" s="24">
        <v>4515.22</v>
      </c>
      <c r="L20" s="24">
        <v>4461.59</v>
      </c>
      <c r="M20" s="24">
        <v>4518.9799999999996</v>
      </c>
      <c r="N20" s="24">
        <f t="shared" si="1"/>
        <v>49390.3</v>
      </c>
      <c r="O20" s="10">
        <f t="shared" si="2"/>
        <v>98780.6</v>
      </c>
    </row>
    <row r="21" spans="1:15" x14ac:dyDescent="0.25">
      <c r="A21" s="23" t="s">
        <v>19</v>
      </c>
      <c r="B21" s="24">
        <v>0.4</v>
      </c>
      <c r="C21" s="24">
        <v>3604.68</v>
      </c>
      <c r="D21" s="24">
        <v>4149.1899999999996</v>
      </c>
      <c r="E21" s="24">
        <v>3722.1</v>
      </c>
      <c r="F21" s="24">
        <v>694.47</v>
      </c>
      <c r="G21" s="24">
        <v>3662.74</v>
      </c>
      <c r="H21" s="24">
        <v>4144.93</v>
      </c>
      <c r="I21" s="24">
        <v>3423.34</v>
      </c>
      <c r="J21" s="24">
        <v>3133.53</v>
      </c>
      <c r="K21" s="24">
        <v>3699.69</v>
      </c>
      <c r="L21" s="24">
        <v>3655.75</v>
      </c>
      <c r="M21" s="24">
        <v>3702.77</v>
      </c>
      <c r="N21" s="24">
        <f t="shared" si="1"/>
        <v>37593.589999999989</v>
      </c>
      <c r="O21" s="10">
        <f t="shared" si="2"/>
        <v>75187.179999999978</v>
      </c>
    </row>
    <row r="22" spans="1:15" x14ac:dyDescent="0.25">
      <c r="A22" s="23" t="s">
        <v>20</v>
      </c>
      <c r="B22" s="24">
        <v>0.27</v>
      </c>
      <c r="C22" s="24">
        <v>2427.2199999999998</v>
      </c>
      <c r="D22" s="24">
        <v>2793.87</v>
      </c>
      <c r="E22" s="24">
        <v>2506.29</v>
      </c>
      <c r="F22" s="24">
        <v>463.38</v>
      </c>
      <c r="G22" s="24">
        <v>2443.9499999999998</v>
      </c>
      <c r="H22" s="24">
        <v>2765.69</v>
      </c>
      <c r="I22" s="24">
        <v>2284.21</v>
      </c>
      <c r="J22" s="24">
        <v>2090.84</v>
      </c>
      <c r="K22" s="24">
        <v>2468.6</v>
      </c>
      <c r="L22" s="24">
        <v>2439.2800000000002</v>
      </c>
      <c r="M22" s="24">
        <v>2470.66</v>
      </c>
      <c r="N22" s="24">
        <f t="shared" si="1"/>
        <v>25154.26</v>
      </c>
      <c r="O22" s="10">
        <f t="shared" si="2"/>
        <v>50308.52</v>
      </c>
    </row>
    <row r="23" spans="1:15" x14ac:dyDescent="0.25">
      <c r="A23" s="23" t="s">
        <v>21</v>
      </c>
      <c r="B23" s="24">
        <v>0.54</v>
      </c>
      <c r="C23" s="24">
        <v>4874.2299999999996</v>
      </c>
      <c r="D23" s="24">
        <v>5610.53</v>
      </c>
      <c r="E23" s="24">
        <v>5033.01</v>
      </c>
      <c r="F23" s="24">
        <v>856.16</v>
      </c>
      <c r="G23" s="24">
        <v>4515.53</v>
      </c>
      <c r="H23" s="24">
        <v>5109.99</v>
      </c>
      <c r="I23" s="24">
        <v>4220.3900000000003</v>
      </c>
      <c r="J23" s="24">
        <v>3863.1</v>
      </c>
      <c r="K23" s="24">
        <v>4561.08</v>
      </c>
      <c r="L23" s="24">
        <v>4506.91</v>
      </c>
      <c r="M23" s="24">
        <v>4564.87</v>
      </c>
      <c r="N23" s="24">
        <f t="shared" si="1"/>
        <v>47716.340000000004</v>
      </c>
      <c r="O23" s="10">
        <f t="shared" si="2"/>
        <v>95432.680000000008</v>
      </c>
    </row>
    <row r="24" spans="1:15" x14ac:dyDescent="0.25">
      <c r="A24" s="23" t="s">
        <v>22</v>
      </c>
      <c r="B24" s="24">
        <v>0.96</v>
      </c>
      <c r="C24" s="24">
        <v>8618.35</v>
      </c>
      <c r="D24" s="24">
        <v>9920.2199999999993</v>
      </c>
      <c r="E24" s="24">
        <v>8899.1</v>
      </c>
      <c r="F24" s="24">
        <v>2048.33</v>
      </c>
      <c r="G24" s="24">
        <v>10803.3</v>
      </c>
      <c r="H24" s="24">
        <v>12225.53</v>
      </c>
      <c r="I24" s="24">
        <v>10097.18</v>
      </c>
      <c r="J24" s="24">
        <v>9242.3799999999992</v>
      </c>
      <c r="K24" s="24">
        <v>10912.27</v>
      </c>
      <c r="L24" s="24">
        <v>10782.67</v>
      </c>
      <c r="M24" s="24">
        <v>10921.35</v>
      </c>
      <c r="N24" s="24">
        <f t="shared" si="1"/>
        <v>104471.64</v>
      </c>
      <c r="O24" s="10">
        <f t="shared" si="2"/>
        <v>208943.28</v>
      </c>
    </row>
    <row r="25" spans="1:15" x14ac:dyDescent="0.25">
      <c r="A25" s="23" t="s">
        <v>23</v>
      </c>
      <c r="B25" s="24">
        <v>0.2</v>
      </c>
      <c r="C25" s="24">
        <v>1831.6</v>
      </c>
      <c r="D25" s="24">
        <v>2108.2800000000002</v>
      </c>
      <c r="E25" s="24">
        <v>1891.27</v>
      </c>
      <c r="F25" s="24">
        <v>337.36</v>
      </c>
      <c r="G25" s="24">
        <v>1779.31</v>
      </c>
      <c r="H25" s="24">
        <v>2013.55</v>
      </c>
      <c r="I25" s="24">
        <v>1663.01</v>
      </c>
      <c r="J25" s="24">
        <v>1522.22</v>
      </c>
      <c r="K25" s="24">
        <v>1797.25</v>
      </c>
      <c r="L25" s="24">
        <v>1775.91</v>
      </c>
      <c r="M25" s="24">
        <v>1798.75</v>
      </c>
      <c r="N25" s="24">
        <f t="shared" si="1"/>
        <v>18518.71</v>
      </c>
      <c r="O25" s="10">
        <f t="shared" si="2"/>
        <v>37037.42</v>
      </c>
    </row>
    <row r="26" spans="1:15" x14ac:dyDescent="0.25">
      <c r="A26" s="23" t="s">
        <v>24</v>
      </c>
      <c r="B26" s="24">
        <v>0.36</v>
      </c>
      <c r="C26" s="24">
        <v>3260.39</v>
      </c>
      <c r="D26" s="24">
        <v>3752.9</v>
      </c>
      <c r="E26" s="24">
        <v>3366.6</v>
      </c>
      <c r="F26" s="24">
        <v>583.91</v>
      </c>
      <c r="G26" s="24">
        <v>3079.67</v>
      </c>
      <c r="H26" s="24">
        <v>3485.1</v>
      </c>
      <c r="I26" s="24">
        <v>2878.37</v>
      </c>
      <c r="J26" s="24">
        <v>2634.7</v>
      </c>
      <c r="K26" s="24">
        <v>3110.73</v>
      </c>
      <c r="L26" s="24">
        <v>3073.78</v>
      </c>
      <c r="M26" s="24">
        <v>3113.32</v>
      </c>
      <c r="N26" s="24">
        <f t="shared" si="1"/>
        <v>32339.829999999998</v>
      </c>
      <c r="O26" s="10">
        <f t="shared" si="2"/>
        <v>64679.659999999996</v>
      </c>
    </row>
    <row r="27" spans="1:15" x14ac:dyDescent="0.25">
      <c r="A27" s="23" t="s">
        <v>25</v>
      </c>
      <c r="B27" s="24">
        <v>0.75</v>
      </c>
      <c r="C27" s="24">
        <v>6754.9</v>
      </c>
      <c r="D27" s="24">
        <v>7775.28</v>
      </c>
      <c r="E27" s="24">
        <v>6974.94</v>
      </c>
      <c r="F27" s="24">
        <v>1458.75</v>
      </c>
      <c r="G27" s="24">
        <v>7693.73</v>
      </c>
      <c r="H27" s="24">
        <v>8706.59</v>
      </c>
      <c r="I27" s="24">
        <v>7190.85</v>
      </c>
      <c r="J27" s="24">
        <v>6582.1</v>
      </c>
      <c r="K27" s="24">
        <v>7771.33</v>
      </c>
      <c r="L27" s="24">
        <v>7679.03</v>
      </c>
      <c r="M27" s="24">
        <v>7777.8</v>
      </c>
      <c r="N27" s="24">
        <f t="shared" si="1"/>
        <v>76366.05</v>
      </c>
      <c r="O27" s="10">
        <f t="shared" si="2"/>
        <v>152732.1</v>
      </c>
    </row>
    <row r="28" spans="1:15" x14ac:dyDescent="0.25">
      <c r="A28" s="23" t="s">
        <v>26</v>
      </c>
      <c r="B28" s="24">
        <v>0.55000000000000004</v>
      </c>
      <c r="C28" s="24">
        <v>4894.03</v>
      </c>
      <c r="D28" s="24">
        <v>5633.31</v>
      </c>
      <c r="E28" s="24">
        <v>5053.46</v>
      </c>
      <c r="F28" s="24">
        <v>722.61</v>
      </c>
      <c r="G28" s="24">
        <v>3811.19</v>
      </c>
      <c r="H28" s="24">
        <v>4312.93</v>
      </c>
      <c r="I28" s="24">
        <v>3562.09</v>
      </c>
      <c r="J28" s="24">
        <v>3260.53</v>
      </c>
      <c r="K28" s="24">
        <v>3849.64</v>
      </c>
      <c r="L28" s="24">
        <v>3803.92</v>
      </c>
      <c r="M28" s="24">
        <v>3852.84</v>
      </c>
      <c r="N28" s="24">
        <f t="shared" si="1"/>
        <v>42757.099999999991</v>
      </c>
      <c r="O28" s="10">
        <f t="shared" si="2"/>
        <v>85514.199999999983</v>
      </c>
    </row>
    <row r="29" spans="1:15" x14ac:dyDescent="0.25">
      <c r="A29" s="23" t="s">
        <v>27</v>
      </c>
      <c r="B29" s="24">
        <v>0.88</v>
      </c>
      <c r="C29" s="24">
        <v>7897.07</v>
      </c>
      <c r="D29" s="24">
        <v>9089.98</v>
      </c>
      <c r="E29" s="24">
        <v>8986.1999999999989</v>
      </c>
      <c r="F29" s="24">
        <v>19773.91</v>
      </c>
      <c r="G29" s="24">
        <v>30294.27</v>
      </c>
      <c r="H29" s="24">
        <v>34282.44</v>
      </c>
      <c r="I29" s="24">
        <v>28314.18</v>
      </c>
      <c r="J29" s="24">
        <v>25917.200000000001</v>
      </c>
      <c r="K29" s="24">
        <v>30599.84</v>
      </c>
      <c r="L29" s="24">
        <v>30236.42</v>
      </c>
      <c r="M29" s="24">
        <v>30625.31</v>
      </c>
      <c r="N29" s="24">
        <f t="shared" si="1"/>
        <v>256017.7</v>
      </c>
      <c r="O29" s="10">
        <f t="shared" si="2"/>
        <v>512035.4</v>
      </c>
    </row>
    <row r="30" spans="1:15" x14ac:dyDescent="0.25">
      <c r="A30" s="23" t="s">
        <v>28</v>
      </c>
      <c r="B30" s="24">
        <v>0.62</v>
      </c>
      <c r="C30" s="24">
        <v>5596.81</v>
      </c>
      <c r="D30" s="24">
        <v>6442.25</v>
      </c>
      <c r="E30" s="24">
        <v>5779.12</v>
      </c>
      <c r="F30" s="24">
        <v>1219</v>
      </c>
      <c r="G30" s="24">
        <v>6429.26</v>
      </c>
      <c r="H30" s="24">
        <v>7275.65</v>
      </c>
      <c r="I30" s="24">
        <v>6009.03</v>
      </c>
      <c r="J30" s="24">
        <v>5500.32</v>
      </c>
      <c r="K30" s="24">
        <v>6494.11</v>
      </c>
      <c r="L30" s="24">
        <v>6416.98</v>
      </c>
      <c r="M30" s="24">
        <v>6499.51</v>
      </c>
      <c r="N30" s="24">
        <f t="shared" si="1"/>
        <v>63662.659999999996</v>
      </c>
      <c r="O30" s="10">
        <f t="shared" si="2"/>
        <v>127325.31999999999</v>
      </c>
    </row>
    <row r="31" spans="1:15" x14ac:dyDescent="0.25">
      <c r="A31" s="23" t="s">
        <v>29</v>
      </c>
      <c r="B31" s="24">
        <v>1.79</v>
      </c>
      <c r="C31" s="24">
        <v>16081.19</v>
      </c>
      <c r="D31" s="24">
        <v>18510.38</v>
      </c>
      <c r="E31" s="24">
        <v>19694.93</v>
      </c>
      <c r="F31" s="24">
        <v>59131.979999999996</v>
      </c>
      <c r="G31" s="24">
        <v>37022.32</v>
      </c>
      <c r="H31" s="24">
        <v>41896.230000000003</v>
      </c>
      <c r="I31" s="24">
        <v>34602.480000000003</v>
      </c>
      <c r="J31" s="24">
        <v>31673.15</v>
      </c>
      <c r="K31" s="24">
        <v>37395.760000000002</v>
      </c>
      <c r="L31" s="24">
        <v>36951.620000000003</v>
      </c>
      <c r="M31" s="24">
        <v>37426.879999999997</v>
      </c>
      <c r="N31" s="24">
        <f t="shared" si="1"/>
        <v>370388.71</v>
      </c>
      <c r="O31" s="10">
        <f t="shared" si="2"/>
        <v>740777.42</v>
      </c>
    </row>
    <row r="32" spans="1:15" x14ac:dyDescent="0.25">
      <c r="A32" s="23" t="s">
        <v>30</v>
      </c>
      <c r="B32" s="24">
        <v>0.65</v>
      </c>
      <c r="C32" s="24">
        <v>5807.25</v>
      </c>
      <c r="D32" s="24">
        <v>6684.48</v>
      </c>
      <c r="E32" s="24">
        <v>5996.42</v>
      </c>
      <c r="F32" s="24">
        <v>1460.04</v>
      </c>
      <c r="G32" s="24">
        <v>7700.51</v>
      </c>
      <c r="H32" s="24">
        <v>8714.26</v>
      </c>
      <c r="I32" s="24">
        <v>7197.19</v>
      </c>
      <c r="J32" s="24">
        <v>6587.9</v>
      </c>
      <c r="K32" s="24">
        <v>7778.18</v>
      </c>
      <c r="L32" s="24">
        <v>7685.8</v>
      </c>
      <c r="M32" s="24">
        <v>7784.66</v>
      </c>
      <c r="N32" s="24">
        <f t="shared" si="1"/>
        <v>73397.340000000011</v>
      </c>
      <c r="O32" s="10">
        <f t="shared" si="2"/>
        <v>146794.68000000002</v>
      </c>
    </row>
    <row r="33" spans="1:15" x14ac:dyDescent="0.25">
      <c r="A33" s="23" t="s">
        <v>31</v>
      </c>
      <c r="B33" s="24">
        <v>0.72</v>
      </c>
      <c r="C33" s="24">
        <v>6433.85</v>
      </c>
      <c r="D33" s="24">
        <v>7405.74</v>
      </c>
      <c r="E33" s="24">
        <v>6643.44</v>
      </c>
      <c r="F33" s="24">
        <v>1400.48</v>
      </c>
      <c r="G33" s="24">
        <v>7386.38</v>
      </c>
      <c r="H33" s="24">
        <v>8358.7800000000007</v>
      </c>
      <c r="I33" s="24">
        <v>6903.6</v>
      </c>
      <c r="J33" s="24">
        <v>6319.16</v>
      </c>
      <c r="K33" s="24">
        <v>7460.89</v>
      </c>
      <c r="L33" s="24">
        <v>7372.28</v>
      </c>
      <c r="M33" s="24">
        <v>7467.1</v>
      </c>
      <c r="N33" s="24">
        <f t="shared" si="1"/>
        <v>73152.42</v>
      </c>
      <c r="O33" s="10">
        <f t="shared" si="2"/>
        <v>146304.84</v>
      </c>
    </row>
    <row r="34" spans="1:15" x14ac:dyDescent="0.25">
      <c r="A34" s="23" t="s">
        <v>32</v>
      </c>
      <c r="B34" s="24">
        <v>0.91</v>
      </c>
      <c r="C34" s="24">
        <v>8140.22</v>
      </c>
      <c r="D34" s="24">
        <v>9369.8700000000008</v>
      </c>
      <c r="E34" s="24">
        <v>8405.39</v>
      </c>
      <c r="F34" s="24">
        <v>1748.57</v>
      </c>
      <c r="G34" s="24">
        <v>9222.2900000000009</v>
      </c>
      <c r="H34" s="24">
        <v>10436.379999999999</v>
      </c>
      <c r="I34" s="24">
        <v>8619.5</v>
      </c>
      <c r="J34" s="24">
        <v>7889.8</v>
      </c>
      <c r="K34" s="24">
        <v>9315.31</v>
      </c>
      <c r="L34" s="24">
        <v>9204.67</v>
      </c>
      <c r="M34" s="24">
        <v>9323.06</v>
      </c>
      <c r="N34" s="24">
        <f t="shared" si="1"/>
        <v>91675.97</v>
      </c>
      <c r="O34" s="10">
        <f t="shared" si="2"/>
        <v>183351.94</v>
      </c>
    </row>
    <row r="35" spans="1:15" x14ac:dyDescent="0.25">
      <c r="A35" s="23" t="s">
        <v>33</v>
      </c>
      <c r="B35" s="24">
        <v>0.2</v>
      </c>
      <c r="C35" s="24">
        <v>1790.72</v>
      </c>
      <c r="D35" s="24">
        <v>2061.2199999999998</v>
      </c>
      <c r="E35" s="24">
        <v>1849.05</v>
      </c>
      <c r="F35" s="24">
        <v>296.19</v>
      </c>
      <c r="G35" s="24">
        <v>1562.18</v>
      </c>
      <c r="H35" s="24">
        <v>1767.84</v>
      </c>
      <c r="I35" s="24">
        <v>1460.08</v>
      </c>
      <c r="J35" s="24">
        <v>1336.47</v>
      </c>
      <c r="K35" s="24">
        <v>1577.94</v>
      </c>
      <c r="L35" s="24">
        <v>1559.2</v>
      </c>
      <c r="M35" s="24">
        <v>1579.26</v>
      </c>
      <c r="N35" s="24">
        <f t="shared" si="1"/>
        <v>16840.349999999999</v>
      </c>
      <c r="O35" s="10">
        <f t="shared" si="2"/>
        <v>33680.699999999997</v>
      </c>
    </row>
    <row r="36" spans="1:15" x14ac:dyDescent="0.25">
      <c r="A36" s="23" t="s">
        <v>34</v>
      </c>
      <c r="B36" s="24">
        <v>0.83</v>
      </c>
      <c r="C36" s="24">
        <v>7481.77</v>
      </c>
      <c r="D36" s="24">
        <v>8611.9599999999991</v>
      </c>
      <c r="E36" s="24">
        <v>7725.5</v>
      </c>
      <c r="F36" s="24">
        <v>1293.6500000000001</v>
      </c>
      <c r="G36" s="24">
        <v>6822.96</v>
      </c>
      <c r="H36" s="24">
        <v>7721.19</v>
      </c>
      <c r="I36" s="24">
        <v>6377</v>
      </c>
      <c r="J36" s="24">
        <v>5837.15</v>
      </c>
      <c r="K36" s="24">
        <v>6891.79</v>
      </c>
      <c r="L36" s="24">
        <v>6809.93</v>
      </c>
      <c r="M36" s="24">
        <v>6897.52</v>
      </c>
      <c r="N36" s="24">
        <f t="shared" si="1"/>
        <v>72471.250000000015</v>
      </c>
      <c r="O36" s="10">
        <f t="shared" si="2"/>
        <v>144942.50000000003</v>
      </c>
    </row>
    <row r="37" spans="1:15" x14ac:dyDescent="0.25">
      <c r="A37" s="23" t="s">
        <v>35</v>
      </c>
      <c r="B37" s="24">
        <v>0.88</v>
      </c>
      <c r="C37" s="24">
        <v>7850.16</v>
      </c>
      <c r="D37" s="24">
        <v>9035.99</v>
      </c>
      <c r="E37" s="24">
        <v>8105.88</v>
      </c>
      <c r="F37" s="24">
        <v>1346.28</v>
      </c>
      <c r="G37" s="24">
        <v>7100.53</v>
      </c>
      <c r="H37" s="24">
        <v>8035.3</v>
      </c>
      <c r="I37" s="24">
        <v>6636.42</v>
      </c>
      <c r="J37" s="24">
        <v>6074.61</v>
      </c>
      <c r="K37" s="24">
        <v>7172.15</v>
      </c>
      <c r="L37" s="24">
        <v>7086.97</v>
      </c>
      <c r="M37" s="24">
        <v>7178.12</v>
      </c>
      <c r="N37" s="24">
        <f t="shared" si="1"/>
        <v>75623.289999999994</v>
      </c>
      <c r="O37" s="10">
        <f t="shared" si="2"/>
        <v>151246.57999999999</v>
      </c>
    </row>
    <row r="38" spans="1:15" x14ac:dyDescent="0.25">
      <c r="A38" s="23" t="s">
        <v>36</v>
      </c>
      <c r="B38" s="24">
        <v>0.27</v>
      </c>
      <c r="C38" s="24">
        <v>2440.56</v>
      </c>
      <c r="D38" s="24">
        <v>2809.23</v>
      </c>
      <c r="E38" s="24">
        <v>2520.06</v>
      </c>
      <c r="F38" s="24">
        <v>293.52999999999997</v>
      </c>
      <c r="G38" s="24">
        <v>1548.11</v>
      </c>
      <c r="H38" s="24">
        <v>1751.92</v>
      </c>
      <c r="I38" s="24">
        <v>1446.92</v>
      </c>
      <c r="J38" s="24">
        <v>1324.43</v>
      </c>
      <c r="K38" s="24">
        <v>1563.73</v>
      </c>
      <c r="L38" s="24">
        <v>1545.15</v>
      </c>
      <c r="M38" s="24">
        <v>1565.03</v>
      </c>
      <c r="N38" s="24">
        <f t="shared" si="1"/>
        <v>18808.939999999999</v>
      </c>
      <c r="O38" s="10">
        <f t="shared" si="2"/>
        <v>37617.879999999997</v>
      </c>
    </row>
    <row r="39" spans="1:15" x14ac:dyDescent="0.25">
      <c r="A39" s="23" t="s">
        <v>37</v>
      </c>
      <c r="B39" s="24">
        <v>0.54</v>
      </c>
      <c r="C39" s="24">
        <v>4844.54</v>
      </c>
      <c r="D39" s="24">
        <v>5576.35</v>
      </c>
      <c r="E39" s="24">
        <v>5002.3500000000004</v>
      </c>
      <c r="F39" s="24">
        <v>765.52</v>
      </c>
      <c r="G39" s="24">
        <v>4037.47</v>
      </c>
      <c r="H39" s="24">
        <v>4569</v>
      </c>
      <c r="I39" s="24">
        <v>3773.58</v>
      </c>
      <c r="J39" s="24">
        <v>3454.12</v>
      </c>
      <c r="K39" s="24">
        <v>4078.2</v>
      </c>
      <c r="L39" s="24">
        <v>4029.76</v>
      </c>
      <c r="M39" s="24">
        <v>4081.59</v>
      </c>
      <c r="N39" s="24">
        <f t="shared" si="1"/>
        <v>44213.020000000004</v>
      </c>
      <c r="O39" s="10">
        <f t="shared" si="2"/>
        <v>88426.040000000008</v>
      </c>
    </row>
    <row r="40" spans="1:15" x14ac:dyDescent="0.25">
      <c r="A40" s="23" t="s">
        <v>38</v>
      </c>
      <c r="B40" s="24">
        <v>0.44</v>
      </c>
      <c r="C40" s="24">
        <v>3974.79</v>
      </c>
      <c r="D40" s="24">
        <v>4575.21</v>
      </c>
      <c r="E40" s="24">
        <v>4104.2700000000004</v>
      </c>
      <c r="F40" s="24">
        <v>594.91</v>
      </c>
      <c r="G40" s="24">
        <v>3137.69</v>
      </c>
      <c r="H40" s="24">
        <v>3550.76</v>
      </c>
      <c r="I40" s="24">
        <v>2932.6</v>
      </c>
      <c r="J40" s="24">
        <v>2684.34</v>
      </c>
      <c r="K40" s="24">
        <v>3169.34</v>
      </c>
      <c r="L40" s="24">
        <v>3131.7</v>
      </c>
      <c r="M40" s="24">
        <v>3171.98</v>
      </c>
      <c r="N40" s="24">
        <f t="shared" si="1"/>
        <v>35028.03</v>
      </c>
      <c r="O40" s="10">
        <f t="shared" si="2"/>
        <v>70056.06</v>
      </c>
    </row>
    <row r="41" spans="1:15" x14ac:dyDescent="0.25">
      <c r="A41" s="23" t="s">
        <v>39</v>
      </c>
      <c r="B41" s="24">
        <v>2.46</v>
      </c>
      <c r="C41" s="24">
        <v>22054.13</v>
      </c>
      <c r="D41" s="24">
        <v>25385.58</v>
      </c>
      <c r="E41" s="24">
        <v>26314.829999999998</v>
      </c>
      <c r="F41" s="24">
        <v>66175.23</v>
      </c>
      <c r="G41" s="24">
        <v>33929.120000000003</v>
      </c>
      <c r="H41" s="24">
        <v>38395.81</v>
      </c>
      <c r="I41" s="24">
        <v>31711.45</v>
      </c>
      <c r="J41" s="24">
        <v>29026.86</v>
      </c>
      <c r="K41" s="24">
        <v>34271.35</v>
      </c>
      <c r="L41" s="24">
        <v>33864.32</v>
      </c>
      <c r="M41" s="24">
        <v>34299.879999999997</v>
      </c>
      <c r="N41" s="24">
        <f t="shared" si="1"/>
        <v>375431.01999999996</v>
      </c>
      <c r="O41" s="10">
        <f t="shared" si="2"/>
        <v>750862.03999999992</v>
      </c>
    </row>
    <row r="42" spans="1:15" x14ac:dyDescent="0.25">
      <c r="A42" s="23" t="s">
        <v>40</v>
      </c>
      <c r="B42" s="24">
        <v>0.43</v>
      </c>
      <c r="C42" s="24">
        <v>3826.74</v>
      </c>
      <c r="D42" s="24">
        <v>4404.8</v>
      </c>
      <c r="E42" s="24">
        <v>3951.4</v>
      </c>
      <c r="F42" s="24">
        <v>650.89</v>
      </c>
      <c r="G42" s="24">
        <v>3432.9</v>
      </c>
      <c r="H42" s="24">
        <v>3884.83</v>
      </c>
      <c r="I42" s="24">
        <v>3208.52</v>
      </c>
      <c r="J42" s="24">
        <v>2936.9</v>
      </c>
      <c r="K42" s="24">
        <v>3467.53</v>
      </c>
      <c r="L42" s="24">
        <v>3426.34</v>
      </c>
      <c r="M42" s="24">
        <v>3470.41</v>
      </c>
      <c r="N42" s="24">
        <f t="shared" si="1"/>
        <v>36661.69</v>
      </c>
      <c r="O42" s="10">
        <f t="shared" si="2"/>
        <v>73323.38</v>
      </c>
    </row>
    <row r="43" spans="1:15" x14ac:dyDescent="0.25">
      <c r="A43" s="23" t="s">
        <v>41</v>
      </c>
      <c r="B43" s="24">
        <v>0.79</v>
      </c>
      <c r="C43" s="24">
        <v>7074.22</v>
      </c>
      <c r="D43" s="24">
        <v>8142.84</v>
      </c>
      <c r="E43" s="24">
        <v>7304.67</v>
      </c>
      <c r="F43" s="24">
        <v>1333.54</v>
      </c>
      <c r="G43" s="24">
        <v>7033.35</v>
      </c>
      <c r="H43" s="24">
        <v>7959.28</v>
      </c>
      <c r="I43" s="24">
        <v>6573.64</v>
      </c>
      <c r="J43" s="24">
        <v>6017.14</v>
      </c>
      <c r="K43" s="24">
        <v>7104.3</v>
      </c>
      <c r="L43" s="24">
        <v>7019.92</v>
      </c>
      <c r="M43" s="24">
        <v>7110.21</v>
      </c>
      <c r="N43" s="24">
        <f t="shared" si="1"/>
        <v>72673.900000000009</v>
      </c>
      <c r="O43" s="10">
        <f t="shared" si="2"/>
        <v>145347.80000000002</v>
      </c>
    </row>
    <row r="44" spans="1:15" x14ac:dyDescent="0.25">
      <c r="A44" s="23" t="s">
        <v>42</v>
      </c>
      <c r="B44" s="24">
        <v>0.64</v>
      </c>
      <c r="C44" s="24">
        <v>5729.36</v>
      </c>
      <c r="D44" s="24">
        <v>6594.82</v>
      </c>
      <c r="E44" s="24">
        <v>6406.7</v>
      </c>
      <c r="F44" s="24">
        <v>9869.59</v>
      </c>
      <c r="G44" s="24">
        <v>8404.9500000000007</v>
      </c>
      <c r="H44" s="24">
        <v>9511.44</v>
      </c>
      <c r="I44" s="24">
        <v>7855.59</v>
      </c>
      <c r="J44" s="24">
        <v>7190.56</v>
      </c>
      <c r="K44" s="24">
        <v>8489.73</v>
      </c>
      <c r="L44" s="24">
        <v>8388.9</v>
      </c>
      <c r="M44" s="24">
        <v>8496.7900000000009</v>
      </c>
      <c r="N44" s="24">
        <f t="shared" si="1"/>
        <v>86939.069999999978</v>
      </c>
      <c r="O44" s="10">
        <f t="shared" si="2"/>
        <v>173878.13999999996</v>
      </c>
    </row>
    <row r="45" spans="1:15" x14ac:dyDescent="0.25">
      <c r="A45" s="23" t="s">
        <v>43</v>
      </c>
      <c r="B45" s="24">
        <v>0.19</v>
      </c>
      <c r="C45" s="24">
        <v>1702.07</v>
      </c>
      <c r="D45" s="24">
        <v>1959.18</v>
      </c>
      <c r="E45" s="24">
        <v>1757.51</v>
      </c>
      <c r="F45" s="24">
        <v>386.42</v>
      </c>
      <c r="G45" s="24">
        <v>2038.04</v>
      </c>
      <c r="H45" s="24">
        <v>2306.35</v>
      </c>
      <c r="I45" s="24">
        <v>1904.83</v>
      </c>
      <c r="J45" s="24">
        <v>1743.58</v>
      </c>
      <c r="K45" s="24">
        <v>2058.6</v>
      </c>
      <c r="L45" s="24">
        <v>2034.15</v>
      </c>
      <c r="M45" s="24">
        <v>2060.31</v>
      </c>
      <c r="N45" s="24">
        <f t="shared" si="1"/>
        <v>19951.230000000003</v>
      </c>
      <c r="O45" s="10">
        <f t="shared" si="2"/>
        <v>39902.460000000006</v>
      </c>
    </row>
    <row r="46" spans="1:15" x14ac:dyDescent="0.25">
      <c r="A46" s="23" t="s">
        <v>44</v>
      </c>
      <c r="B46" s="24">
        <v>1.41</v>
      </c>
      <c r="C46" s="24">
        <v>12598.3</v>
      </c>
      <c r="D46" s="24">
        <v>14501.37</v>
      </c>
      <c r="E46" s="24">
        <v>14901.6</v>
      </c>
      <c r="F46" s="24">
        <v>36075.97</v>
      </c>
      <c r="G46" s="24">
        <v>21893.95</v>
      </c>
      <c r="H46" s="24">
        <v>24776.240000000002</v>
      </c>
      <c r="I46" s="24">
        <v>20462.93</v>
      </c>
      <c r="J46" s="24">
        <v>18730.599999999999</v>
      </c>
      <c r="K46" s="24">
        <v>22114.79</v>
      </c>
      <c r="L46" s="24">
        <v>21852.14</v>
      </c>
      <c r="M46" s="24">
        <v>22133.200000000001</v>
      </c>
      <c r="N46" s="24">
        <f t="shared" si="1"/>
        <v>230042.5</v>
      </c>
      <c r="O46" s="10">
        <f t="shared" si="2"/>
        <v>460085</v>
      </c>
    </row>
    <row r="47" spans="1:15" x14ac:dyDescent="0.25">
      <c r="A47" s="23" t="s">
        <v>45</v>
      </c>
      <c r="B47" s="24">
        <v>1</v>
      </c>
      <c r="C47" s="24">
        <v>8945.42</v>
      </c>
      <c r="D47" s="24">
        <v>10296.700000000001</v>
      </c>
      <c r="E47" s="24">
        <v>9236.82</v>
      </c>
      <c r="F47" s="24">
        <v>1467.57</v>
      </c>
      <c r="G47" s="24">
        <v>7740.22</v>
      </c>
      <c r="H47" s="24">
        <v>8759.2099999999991</v>
      </c>
      <c r="I47" s="24">
        <v>7234.31</v>
      </c>
      <c r="J47" s="24">
        <v>6621.88</v>
      </c>
      <c r="K47" s="24">
        <v>7818.3</v>
      </c>
      <c r="L47" s="24">
        <v>7725.44</v>
      </c>
      <c r="M47" s="24">
        <v>7824.8</v>
      </c>
      <c r="N47" s="24">
        <f t="shared" si="1"/>
        <v>83671.67</v>
      </c>
      <c r="O47" s="10">
        <f t="shared" si="2"/>
        <v>167343.34</v>
      </c>
    </row>
    <row r="48" spans="1:15" x14ac:dyDescent="0.25">
      <c r="A48" s="23" t="s">
        <v>46</v>
      </c>
      <c r="B48" s="24">
        <v>0.56000000000000005</v>
      </c>
      <c r="C48" s="24">
        <v>4978.38</v>
      </c>
      <c r="D48" s="24">
        <v>5730.41</v>
      </c>
      <c r="E48" s="24">
        <v>5587.07</v>
      </c>
      <c r="F48" s="24">
        <v>8593.93</v>
      </c>
      <c r="G48" s="24">
        <v>5607.46</v>
      </c>
      <c r="H48" s="24">
        <v>6345.67</v>
      </c>
      <c r="I48" s="24">
        <v>5240.95</v>
      </c>
      <c r="J48" s="24">
        <v>4797.2700000000004</v>
      </c>
      <c r="K48" s="24">
        <v>5664.02</v>
      </c>
      <c r="L48" s="24">
        <v>5596.75</v>
      </c>
      <c r="M48" s="24">
        <v>5668.74</v>
      </c>
      <c r="N48" s="24">
        <f t="shared" si="1"/>
        <v>63811.21</v>
      </c>
      <c r="O48" s="10">
        <f t="shared" si="2"/>
        <v>127622.42</v>
      </c>
    </row>
    <row r="49" spans="1:15" x14ac:dyDescent="0.25">
      <c r="A49" s="23" t="s">
        <v>47</v>
      </c>
      <c r="B49" s="24">
        <v>0.95</v>
      </c>
      <c r="C49" s="24">
        <v>8530.99</v>
      </c>
      <c r="D49" s="24">
        <v>9819.66</v>
      </c>
      <c r="E49" s="24">
        <v>9290.15</v>
      </c>
      <c r="F49" s="24">
        <v>9836.630000000001</v>
      </c>
      <c r="G49" s="24">
        <v>9071.14</v>
      </c>
      <c r="H49" s="24">
        <v>10265.33</v>
      </c>
      <c r="I49" s="24">
        <v>8478.23</v>
      </c>
      <c r="J49" s="24">
        <v>7760.49</v>
      </c>
      <c r="K49" s="24">
        <v>9162.64</v>
      </c>
      <c r="L49" s="24">
        <v>9053.82</v>
      </c>
      <c r="M49" s="24">
        <v>9170.26</v>
      </c>
      <c r="N49" s="24">
        <f t="shared" si="1"/>
        <v>100440.29</v>
      </c>
      <c r="O49" s="10">
        <f t="shared" si="2"/>
        <v>200880.58</v>
      </c>
    </row>
    <row r="50" spans="1:15" x14ac:dyDescent="0.25">
      <c r="A50" s="23" t="s">
        <v>48</v>
      </c>
      <c r="B50" s="24">
        <v>1.96</v>
      </c>
      <c r="C50" s="24">
        <v>17557.32</v>
      </c>
      <c r="D50" s="24">
        <v>20209.490000000002</v>
      </c>
      <c r="E50" s="24">
        <v>19153.72</v>
      </c>
      <c r="F50" s="24">
        <v>21032.98</v>
      </c>
      <c r="G50" s="24">
        <v>19804.09</v>
      </c>
      <c r="H50" s="24">
        <v>22411.25</v>
      </c>
      <c r="I50" s="24">
        <v>18509.66</v>
      </c>
      <c r="J50" s="24">
        <v>16942.689999999999</v>
      </c>
      <c r="K50" s="24">
        <v>20003.849999999999</v>
      </c>
      <c r="L50" s="24">
        <v>19766.27</v>
      </c>
      <c r="M50" s="24">
        <v>20020.5</v>
      </c>
      <c r="N50" s="24">
        <f t="shared" si="1"/>
        <v>215413.78</v>
      </c>
      <c r="O50" s="10">
        <f t="shared" si="2"/>
        <v>430827.56</v>
      </c>
    </row>
    <row r="51" spans="1:15" x14ac:dyDescent="0.25">
      <c r="A51" s="23" t="s">
        <v>49</v>
      </c>
      <c r="B51" s="24">
        <v>0.2</v>
      </c>
      <c r="C51" s="24">
        <v>1807.5</v>
      </c>
      <c r="D51" s="24">
        <v>2080.54</v>
      </c>
      <c r="E51" s="24">
        <v>1866.38</v>
      </c>
      <c r="F51" s="24">
        <v>242.86</v>
      </c>
      <c r="G51" s="24">
        <v>1280.8599999999999</v>
      </c>
      <c r="H51" s="24">
        <v>1449.49</v>
      </c>
      <c r="I51" s="24">
        <v>1197.1500000000001</v>
      </c>
      <c r="J51" s="24">
        <v>1095.8</v>
      </c>
      <c r="K51" s="24">
        <v>1293.78</v>
      </c>
      <c r="L51" s="24">
        <v>1278.42</v>
      </c>
      <c r="M51" s="24">
        <v>1294.8599999999999</v>
      </c>
      <c r="N51" s="24">
        <f t="shared" si="1"/>
        <v>14887.84</v>
      </c>
      <c r="O51" s="10">
        <f t="shared" si="2"/>
        <v>29775.68</v>
      </c>
    </row>
    <row r="52" spans="1:15" x14ac:dyDescent="0.25">
      <c r="A52" s="23" t="s">
        <v>50</v>
      </c>
      <c r="B52" s="24">
        <v>1.47</v>
      </c>
      <c r="C52" s="24">
        <v>13204.24</v>
      </c>
      <c r="D52" s="24">
        <v>15198.85</v>
      </c>
      <c r="E52" s="24">
        <v>13634.38</v>
      </c>
      <c r="F52" s="24">
        <v>1776.33</v>
      </c>
      <c r="G52" s="24">
        <v>9368.67</v>
      </c>
      <c r="H52" s="24">
        <v>10602.04</v>
      </c>
      <c r="I52" s="24">
        <v>8756.32</v>
      </c>
      <c r="J52" s="24">
        <v>8015.04</v>
      </c>
      <c r="K52" s="24">
        <v>9463.17</v>
      </c>
      <c r="L52" s="24">
        <v>9350.7800000000007</v>
      </c>
      <c r="M52" s="24">
        <v>9471.0499999999993</v>
      </c>
      <c r="N52" s="24">
        <f t="shared" si="1"/>
        <v>108842.33999999998</v>
      </c>
      <c r="O52" s="10">
        <f t="shared" si="2"/>
        <v>217684.67999999996</v>
      </c>
    </row>
    <row r="53" spans="1:15" x14ac:dyDescent="0.25">
      <c r="A53" s="23" t="s">
        <v>51</v>
      </c>
      <c r="B53" s="24">
        <v>0.73</v>
      </c>
      <c r="C53" s="24">
        <v>6561.24</v>
      </c>
      <c r="D53" s="24">
        <v>7552.37</v>
      </c>
      <c r="E53" s="24">
        <v>6774.97</v>
      </c>
      <c r="F53" s="24">
        <v>1336.18</v>
      </c>
      <c r="G53" s="24">
        <v>7047.25</v>
      </c>
      <c r="H53" s="24">
        <v>7975</v>
      </c>
      <c r="I53" s="24">
        <v>6586.63</v>
      </c>
      <c r="J53" s="24">
        <v>6029.03</v>
      </c>
      <c r="K53" s="24">
        <v>7118.33</v>
      </c>
      <c r="L53" s="24">
        <v>7033.79</v>
      </c>
      <c r="M53" s="24">
        <v>7124.26</v>
      </c>
      <c r="N53" s="24">
        <f t="shared" si="1"/>
        <v>71139.78</v>
      </c>
      <c r="O53" s="10">
        <f t="shared" si="2"/>
        <v>142279.56</v>
      </c>
    </row>
    <row r="54" spans="1:15" x14ac:dyDescent="0.25">
      <c r="A54" s="23" t="s">
        <v>52</v>
      </c>
      <c r="B54" s="24">
        <v>1.38</v>
      </c>
      <c r="C54" s="24">
        <v>12383.12</v>
      </c>
      <c r="D54" s="24">
        <v>14253.69</v>
      </c>
      <c r="E54" s="24">
        <v>12786.51</v>
      </c>
      <c r="F54" s="24">
        <v>2315.3000000000002</v>
      </c>
      <c r="G54" s="24">
        <v>12211.32</v>
      </c>
      <c r="H54" s="24">
        <v>13818.91</v>
      </c>
      <c r="I54" s="24">
        <v>11413.17</v>
      </c>
      <c r="J54" s="24">
        <v>10446.969999999999</v>
      </c>
      <c r="K54" s="24">
        <v>12334.49</v>
      </c>
      <c r="L54" s="24">
        <v>12188</v>
      </c>
      <c r="M54" s="24">
        <v>12344.76</v>
      </c>
      <c r="N54" s="24">
        <f t="shared" si="1"/>
        <v>126497.62000000001</v>
      </c>
      <c r="O54" s="10">
        <f t="shared" si="2"/>
        <v>252995.24000000002</v>
      </c>
    </row>
    <row r="55" spans="1:15" x14ac:dyDescent="0.25">
      <c r="A55" s="23" t="s">
        <v>53</v>
      </c>
      <c r="B55" s="24">
        <v>0.56999999999999995</v>
      </c>
      <c r="C55" s="24">
        <v>5131.59</v>
      </c>
      <c r="D55" s="24">
        <v>5906.76</v>
      </c>
      <c r="E55" s="24">
        <v>6006.78</v>
      </c>
      <c r="F55" s="24">
        <v>13309.26</v>
      </c>
      <c r="G55" s="24">
        <v>7215.55</v>
      </c>
      <c r="H55" s="24">
        <v>8165.46</v>
      </c>
      <c r="I55" s="24">
        <v>6743.93</v>
      </c>
      <c r="J55" s="24">
        <v>6173.01</v>
      </c>
      <c r="K55" s="24">
        <v>7288.33</v>
      </c>
      <c r="L55" s="24">
        <v>7201.77</v>
      </c>
      <c r="M55" s="24">
        <v>7294.4</v>
      </c>
      <c r="N55" s="24">
        <f t="shared" si="1"/>
        <v>80437.41</v>
      </c>
      <c r="O55" s="10">
        <f t="shared" si="2"/>
        <v>160874.82</v>
      </c>
    </row>
    <row r="56" spans="1:15" x14ac:dyDescent="0.25">
      <c r="A56" s="23" t="s">
        <v>54</v>
      </c>
      <c r="B56" s="24">
        <v>0.36</v>
      </c>
      <c r="C56" s="24">
        <v>3272.01</v>
      </c>
      <c r="D56" s="24">
        <v>3766.28</v>
      </c>
      <c r="E56" s="24">
        <v>3777.24</v>
      </c>
      <c r="F56" s="24">
        <v>7444.6</v>
      </c>
      <c r="G56" s="24">
        <v>3804.69</v>
      </c>
      <c r="H56" s="24">
        <v>4305.5600000000004</v>
      </c>
      <c r="I56" s="24">
        <v>3556</v>
      </c>
      <c r="J56" s="24">
        <v>3254.96</v>
      </c>
      <c r="K56" s="24">
        <v>3843.06</v>
      </c>
      <c r="L56" s="24">
        <v>3797.42</v>
      </c>
      <c r="M56" s="24">
        <v>3846.26</v>
      </c>
      <c r="N56" s="24">
        <f t="shared" si="1"/>
        <v>44668.439999999995</v>
      </c>
      <c r="O56" s="10">
        <f t="shared" si="2"/>
        <v>89336.87999999999</v>
      </c>
    </row>
    <row r="57" spans="1:15" x14ac:dyDescent="0.25">
      <c r="A57" s="23" t="s">
        <v>55</v>
      </c>
      <c r="B57" s="24">
        <v>0.23</v>
      </c>
      <c r="C57" s="24">
        <v>2070.02</v>
      </c>
      <c r="D57" s="24">
        <v>2382.7199999999998</v>
      </c>
      <c r="E57" s="24">
        <v>2137.4499999999998</v>
      </c>
      <c r="F57" s="24">
        <v>385.34</v>
      </c>
      <c r="G57" s="24">
        <v>2032.35</v>
      </c>
      <c r="H57" s="24">
        <v>2299.91</v>
      </c>
      <c r="I57" s="24">
        <v>1899.52</v>
      </c>
      <c r="J57" s="24">
        <v>1738.71</v>
      </c>
      <c r="K57" s="24">
        <v>2052.85</v>
      </c>
      <c r="L57" s="24">
        <v>2028.47</v>
      </c>
      <c r="M57" s="24">
        <v>2054.56</v>
      </c>
      <c r="N57" s="24">
        <f t="shared" si="1"/>
        <v>21082.13</v>
      </c>
      <c r="O57" s="10">
        <f t="shared" si="2"/>
        <v>42164.26</v>
      </c>
    </row>
    <row r="58" spans="1:15" x14ac:dyDescent="0.25">
      <c r="A58" s="23" t="s">
        <v>56</v>
      </c>
      <c r="B58" s="24">
        <v>1.55</v>
      </c>
      <c r="C58" s="24">
        <v>13907.88</v>
      </c>
      <c r="D58" s="24">
        <v>16008.78</v>
      </c>
      <c r="E58" s="24">
        <v>14360.93</v>
      </c>
      <c r="F58" s="24">
        <v>2367.15</v>
      </c>
      <c r="G58" s="24">
        <v>12484.77</v>
      </c>
      <c r="H58" s="24">
        <v>14128.36</v>
      </c>
      <c r="I58" s="24">
        <v>11668.74</v>
      </c>
      <c r="J58" s="24">
        <v>10680.91</v>
      </c>
      <c r="K58" s="24">
        <v>12610.7</v>
      </c>
      <c r="L58" s="24">
        <v>12460.93</v>
      </c>
      <c r="M58" s="24">
        <v>12621.2</v>
      </c>
      <c r="N58" s="24">
        <f t="shared" si="1"/>
        <v>133301.90000000002</v>
      </c>
      <c r="O58" s="10">
        <f t="shared" si="2"/>
        <v>266603.80000000005</v>
      </c>
    </row>
    <row r="59" spans="1:15" x14ac:dyDescent="0.25">
      <c r="A59" s="23" t="s">
        <v>57</v>
      </c>
      <c r="B59" s="24">
        <v>0.37</v>
      </c>
      <c r="C59" s="24">
        <v>3312.04</v>
      </c>
      <c r="D59" s="24">
        <v>3812.34</v>
      </c>
      <c r="E59" s="24">
        <v>3419.93</v>
      </c>
      <c r="F59" s="24">
        <v>583.41999999999996</v>
      </c>
      <c r="G59" s="24">
        <v>3077.07</v>
      </c>
      <c r="H59" s="24">
        <v>3482.16</v>
      </c>
      <c r="I59" s="24">
        <v>2875.95</v>
      </c>
      <c r="J59" s="24">
        <v>2632.48</v>
      </c>
      <c r="K59" s="24">
        <v>3108.11</v>
      </c>
      <c r="L59" s="24">
        <v>3071.19</v>
      </c>
      <c r="M59" s="24">
        <v>3110.69</v>
      </c>
      <c r="N59" s="24">
        <f t="shared" si="1"/>
        <v>32485.75</v>
      </c>
      <c r="O59" s="10">
        <f t="shared" si="2"/>
        <v>64971.5</v>
      </c>
    </row>
    <row r="60" spans="1:15" x14ac:dyDescent="0.25">
      <c r="A60" s="23" t="s">
        <v>58</v>
      </c>
      <c r="B60" s="24">
        <v>0.33</v>
      </c>
      <c r="C60" s="24">
        <v>2950.53</v>
      </c>
      <c r="D60" s="24">
        <v>3396.24</v>
      </c>
      <c r="E60" s="24">
        <v>3046.65</v>
      </c>
      <c r="F60" s="24">
        <v>598.61</v>
      </c>
      <c r="G60" s="24">
        <v>3157.17</v>
      </c>
      <c r="H60" s="24">
        <v>3572.81</v>
      </c>
      <c r="I60" s="24">
        <v>2950.82</v>
      </c>
      <c r="J60" s="24">
        <v>2701.01</v>
      </c>
      <c r="K60" s="24">
        <v>3189.02</v>
      </c>
      <c r="L60" s="24">
        <v>3151.15</v>
      </c>
      <c r="M60" s="24">
        <v>3191.67</v>
      </c>
      <c r="N60" s="24">
        <f t="shared" si="1"/>
        <v>31906.010000000002</v>
      </c>
      <c r="O60" s="10">
        <f t="shared" si="2"/>
        <v>63812.020000000004</v>
      </c>
    </row>
    <row r="61" spans="1:15" x14ac:dyDescent="0.25">
      <c r="A61" s="23" t="s">
        <v>59</v>
      </c>
      <c r="B61" s="24">
        <v>0.57999999999999996</v>
      </c>
      <c r="C61" s="24">
        <v>5188.3999999999996</v>
      </c>
      <c r="D61" s="24">
        <v>5972.14</v>
      </c>
      <c r="E61" s="24">
        <v>5357.41</v>
      </c>
      <c r="F61" s="24">
        <v>992.24</v>
      </c>
      <c r="G61" s="24">
        <v>5233.28</v>
      </c>
      <c r="H61" s="24">
        <v>5922.23</v>
      </c>
      <c r="I61" s="24">
        <v>4891.22</v>
      </c>
      <c r="J61" s="24">
        <v>4477.1499999999996</v>
      </c>
      <c r="K61" s="24">
        <v>5286.06</v>
      </c>
      <c r="L61" s="24">
        <v>5223.28</v>
      </c>
      <c r="M61" s="24">
        <v>5290.46</v>
      </c>
      <c r="N61" s="24">
        <f t="shared" si="1"/>
        <v>53834.45</v>
      </c>
      <c r="O61" s="10">
        <f t="shared" si="2"/>
        <v>107668.9</v>
      </c>
    </row>
    <row r="62" spans="1:15" x14ac:dyDescent="0.25">
      <c r="A62" s="23" t="s">
        <v>60</v>
      </c>
      <c r="B62" s="24">
        <v>0.91</v>
      </c>
      <c r="C62" s="24">
        <v>8168.19</v>
      </c>
      <c r="D62" s="24">
        <v>9402.07</v>
      </c>
      <c r="E62" s="24">
        <v>9525.2800000000007</v>
      </c>
      <c r="F62" s="24">
        <v>20776.53</v>
      </c>
      <c r="G62" s="24">
        <v>12533.55</v>
      </c>
      <c r="H62" s="24">
        <v>14183.56</v>
      </c>
      <c r="I62" s="24">
        <v>11714.33</v>
      </c>
      <c r="J62" s="24">
        <v>10722.64</v>
      </c>
      <c r="K62" s="24">
        <v>12659.97</v>
      </c>
      <c r="L62" s="24">
        <v>12509.61</v>
      </c>
      <c r="M62" s="24">
        <v>12670.51</v>
      </c>
      <c r="N62" s="24">
        <f t="shared" si="1"/>
        <v>134867.15</v>
      </c>
      <c r="O62" s="10">
        <f t="shared" si="2"/>
        <v>269734.3</v>
      </c>
    </row>
    <row r="63" spans="1:15" x14ac:dyDescent="0.25">
      <c r="A63" s="23" t="s">
        <v>61</v>
      </c>
      <c r="B63" s="24">
        <v>0.94</v>
      </c>
      <c r="C63" s="24">
        <v>8432.8700000000008</v>
      </c>
      <c r="D63" s="24">
        <v>9706.7199999999993</v>
      </c>
      <c r="E63" s="24">
        <v>8707.57</v>
      </c>
      <c r="F63" s="24">
        <v>1396.58</v>
      </c>
      <c r="G63" s="24">
        <v>7365.84</v>
      </c>
      <c r="H63" s="24">
        <v>8335.5400000000009</v>
      </c>
      <c r="I63" s="24">
        <v>6884.4</v>
      </c>
      <c r="J63" s="24">
        <v>6301.59</v>
      </c>
      <c r="K63" s="24">
        <v>7440.14</v>
      </c>
      <c r="L63" s="24">
        <v>7351.77</v>
      </c>
      <c r="M63" s="24">
        <v>7446.33</v>
      </c>
      <c r="N63" s="24">
        <f t="shared" si="1"/>
        <v>79370.290000000008</v>
      </c>
      <c r="O63" s="10">
        <f t="shared" si="2"/>
        <v>158740.58000000002</v>
      </c>
    </row>
    <row r="64" spans="1:15" x14ac:dyDescent="0.25">
      <c r="A64" s="23" t="s">
        <v>62</v>
      </c>
      <c r="B64" s="24">
        <v>0.56000000000000005</v>
      </c>
      <c r="C64" s="24">
        <v>5004.2</v>
      </c>
      <c r="D64" s="24">
        <v>5760.13</v>
      </c>
      <c r="E64" s="24">
        <v>5483.99</v>
      </c>
      <c r="F64" s="24">
        <v>6439.38</v>
      </c>
      <c r="G64" s="24">
        <v>5785.21</v>
      </c>
      <c r="H64" s="24">
        <v>6546.82</v>
      </c>
      <c r="I64" s="24">
        <v>5407.08</v>
      </c>
      <c r="J64" s="24">
        <v>4949.33</v>
      </c>
      <c r="K64" s="24">
        <v>5843.56</v>
      </c>
      <c r="L64" s="24">
        <v>5774.16</v>
      </c>
      <c r="M64" s="24">
        <v>5848.43</v>
      </c>
      <c r="N64" s="24">
        <f t="shared" si="1"/>
        <v>62842.85</v>
      </c>
      <c r="O64" s="10">
        <f t="shared" si="2"/>
        <v>125685.7</v>
      </c>
    </row>
    <row r="65" spans="1:18" x14ac:dyDescent="0.25">
      <c r="A65" s="23" t="s">
        <v>63</v>
      </c>
      <c r="B65" s="24">
        <v>0.91</v>
      </c>
      <c r="C65" s="24">
        <v>8166.04</v>
      </c>
      <c r="D65" s="24">
        <v>9399.59</v>
      </c>
      <c r="E65" s="24">
        <v>8432.06</v>
      </c>
      <c r="F65" s="24">
        <v>1422.78</v>
      </c>
      <c r="G65" s="24">
        <v>7504</v>
      </c>
      <c r="H65" s="24">
        <v>8491.8799999999992</v>
      </c>
      <c r="I65" s="24">
        <v>7013.53</v>
      </c>
      <c r="J65" s="24">
        <v>6419.78</v>
      </c>
      <c r="K65" s="24">
        <v>7579.69</v>
      </c>
      <c r="L65" s="24">
        <v>7489.67</v>
      </c>
      <c r="M65" s="24">
        <v>7586</v>
      </c>
      <c r="N65" s="24">
        <f t="shared" si="1"/>
        <v>79505.929999999993</v>
      </c>
      <c r="O65" s="10">
        <f t="shared" si="2"/>
        <v>159011.85999999999</v>
      </c>
    </row>
    <row r="66" spans="1:18" x14ac:dyDescent="0.25">
      <c r="A66" s="23" t="s">
        <v>64</v>
      </c>
      <c r="B66" s="24">
        <v>0.83</v>
      </c>
      <c r="C66" s="24">
        <v>7463.27</v>
      </c>
      <c r="D66" s="24">
        <v>8590.65</v>
      </c>
      <c r="E66" s="24">
        <v>7706.39</v>
      </c>
      <c r="F66" s="24">
        <v>1320.16</v>
      </c>
      <c r="G66" s="24">
        <v>6962.78</v>
      </c>
      <c r="H66" s="24">
        <v>7879.42</v>
      </c>
      <c r="I66" s="24">
        <v>6507.68</v>
      </c>
      <c r="J66" s="24">
        <v>5956.76</v>
      </c>
      <c r="K66" s="24">
        <v>7033.01</v>
      </c>
      <c r="L66" s="24">
        <v>6949.48</v>
      </c>
      <c r="M66" s="24">
        <v>7038.87</v>
      </c>
      <c r="N66" s="24">
        <f t="shared" si="1"/>
        <v>73409.3</v>
      </c>
      <c r="O66" s="10">
        <f t="shared" si="2"/>
        <v>146818.6</v>
      </c>
    </row>
    <row r="67" spans="1:18" x14ac:dyDescent="0.25">
      <c r="A67" s="23" t="s">
        <v>65</v>
      </c>
      <c r="B67" s="24">
        <v>0.1</v>
      </c>
      <c r="C67" s="24">
        <v>856.84</v>
      </c>
      <c r="D67" s="24">
        <v>986.28</v>
      </c>
      <c r="E67" s="24">
        <v>884.75</v>
      </c>
      <c r="F67" s="24">
        <v>169.36</v>
      </c>
      <c r="G67" s="24">
        <v>893.24</v>
      </c>
      <c r="H67" s="24">
        <v>1010.83</v>
      </c>
      <c r="I67" s="24">
        <v>834.85</v>
      </c>
      <c r="J67" s="24">
        <v>764.18</v>
      </c>
      <c r="K67" s="24">
        <v>902.25</v>
      </c>
      <c r="L67" s="24">
        <v>891.53</v>
      </c>
      <c r="M67" s="24">
        <v>903</v>
      </c>
      <c r="N67" s="24">
        <f t="shared" si="1"/>
        <v>9097.2100000000009</v>
      </c>
      <c r="O67" s="10">
        <f t="shared" si="2"/>
        <v>18194.420000000002</v>
      </c>
    </row>
    <row r="68" spans="1:18" x14ac:dyDescent="0.25">
      <c r="A68" s="23" t="s">
        <v>66</v>
      </c>
      <c r="B68" s="24">
        <v>0.66</v>
      </c>
      <c r="C68" s="24">
        <v>5897.2</v>
      </c>
      <c r="D68" s="24">
        <v>6788.01</v>
      </c>
      <c r="E68" s="24">
        <v>6089.3</v>
      </c>
      <c r="F68" s="24">
        <v>834.16</v>
      </c>
      <c r="G68" s="24">
        <v>4399.53</v>
      </c>
      <c r="H68" s="24">
        <v>4978.72</v>
      </c>
      <c r="I68" s="24">
        <v>4111.97</v>
      </c>
      <c r="J68" s="24">
        <v>3763.87</v>
      </c>
      <c r="K68" s="24">
        <v>4443.91</v>
      </c>
      <c r="L68" s="24">
        <v>4391.13</v>
      </c>
      <c r="M68" s="24">
        <v>4447.6099999999997</v>
      </c>
      <c r="N68" s="24">
        <f t="shared" si="1"/>
        <v>50146.07</v>
      </c>
      <c r="O68" s="10">
        <f t="shared" si="2"/>
        <v>100292.14</v>
      </c>
    </row>
    <row r="69" spans="1:18" x14ac:dyDescent="0.25">
      <c r="A69" s="23" t="s">
        <v>67</v>
      </c>
      <c r="B69" s="24">
        <v>0.27</v>
      </c>
      <c r="C69" s="24">
        <v>2386.77</v>
      </c>
      <c r="D69" s="24">
        <v>2747.31</v>
      </c>
      <c r="E69" s="24">
        <v>2464.52</v>
      </c>
      <c r="F69" s="24">
        <v>462.23</v>
      </c>
      <c r="G69" s="24">
        <v>2437.9</v>
      </c>
      <c r="H69" s="24">
        <v>2758.85</v>
      </c>
      <c r="I69" s="24">
        <v>2278.56</v>
      </c>
      <c r="J69" s="24">
        <v>2085.66</v>
      </c>
      <c r="K69" s="24">
        <v>2462.4899999999998</v>
      </c>
      <c r="L69" s="24">
        <v>2433.25</v>
      </c>
      <c r="M69" s="24">
        <v>2464.54</v>
      </c>
      <c r="N69" s="24">
        <f t="shared" si="1"/>
        <v>24982.35</v>
      </c>
      <c r="O69" s="10">
        <f t="shared" si="2"/>
        <v>49964.7</v>
      </c>
    </row>
    <row r="70" spans="1:18" x14ac:dyDescent="0.25">
      <c r="A70" s="23" t="s">
        <v>68</v>
      </c>
      <c r="B70" s="24">
        <v>0.35</v>
      </c>
      <c r="C70" s="24">
        <v>3141.18</v>
      </c>
      <c r="D70" s="24">
        <v>3615.68</v>
      </c>
      <c r="E70" s="24">
        <v>3243.51</v>
      </c>
      <c r="F70" s="24">
        <v>691.55</v>
      </c>
      <c r="G70" s="24">
        <v>3647.39</v>
      </c>
      <c r="H70" s="24">
        <v>4127.5600000000004</v>
      </c>
      <c r="I70" s="24">
        <v>3408.99</v>
      </c>
      <c r="J70" s="24">
        <v>3120.39</v>
      </c>
      <c r="K70" s="24">
        <v>3684.18</v>
      </c>
      <c r="L70" s="24">
        <v>3640.42</v>
      </c>
      <c r="M70" s="24">
        <v>3687.24</v>
      </c>
      <c r="N70" s="24">
        <f t="shared" si="1"/>
        <v>36008.439999999995</v>
      </c>
      <c r="O70" s="10">
        <f t="shared" si="2"/>
        <v>72016.87999999999</v>
      </c>
    </row>
    <row r="71" spans="1:18" x14ac:dyDescent="0.25">
      <c r="A71" s="23" t="s">
        <v>69</v>
      </c>
      <c r="B71" s="24">
        <v>0.69</v>
      </c>
      <c r="C71" s="24">
        <v>6157.13</v>
      </c>
      <c r="D71" s="24">
        <v>7087.22</v>
      </c>
      <c r="E71" s="24">
        <v>6357.7</v>
      </c>
      <c r="F71" s="24">
        <v>1158.48</v>
      </c>
      <c r="G71" s="24">
        <v>6110.05</v>
      </c>
      <c r="H71" s="24">
        <v>6914.42</v>
      </c>
      <c r="I71" s="24">
        <v>5710.68</v>
      </c>
      <c r="J71" s="24">
        <v>5227.24</v>
      </c>
      <c r="K71" s="24">
        <v>6171.68</v>
      </c>
      <c r="L71" s="24">
        <v>6098.38</v>
      </c>
      <c r="M71" s="24">
        <v>6176.81</v>
      </c>
      <c r="N71" s="24">
        <f t="shared" si="1"/>
        <v>63170.479999999996</v>
      </c>
      <c r="O71" s="10">
        <f t="shared" si="2"/>
        <v>126340.95999999999</v>
      </c>
    </row>
    <row r="72" spans="1:18" x14ac:dyDescent="0.25">
      <c r="A72" s="23" t="s">
        <v>70</v>
      </c>
      <c r="B72" s="24">
        <v>0.92</v>
      </c>
      <c r="C72" s="24">
        <v>8288.7000000000007</v>
      </c>
      <c r="D72" s="24">
        <v>9540.77</v>
      </c>
      <c r="E72" s="24">
        <v>8558.7000000000007</v>
      </c>
      <c r="F72" s="24">
        <v>1505.42</v>
      </c>
      <c r="G72" s="24">
        <v>7939.88</v>
      </c>
      <c r="H72" s="24">
        <v>8985.15</v>
      </c>
      <c r="I72" s="24">
        <v>7420.91</v>
      </c>
      <c r="J72" s="24">
        <v>6792.68</v>
      </c>
      <c r="K72" s="24">
        <v>8019.97</v>
      </c>
      <c r="L72" s="24">
        <v>7924.71</v>
      </c>
      <c r="M72" s="24">
        <v>8026.64</v>
      </c>
      <c r="N72" s="24">
        <f t="shared" si="1"/>
        <v>83004.45</v>
      </c>
      <c r="O72" s="10">
        <f t="shared" si="2"/>
        <v>166008.9</v>
      </c>
    </row>
    <row r="73" spans="1:18" x14ac:dyDescent="0.25">
      <c r="A73" s="23" t="s">
        <v>71</v>
      </c>
      <c r="B73" s="24">
        <v>2.12</v>
      </c>
      <c r="C73" s="24">
        <v>18976.64</v>
      </c>
      <c r="D73" s="24">
        <v>21843.21</v>
      </c>
      <c r="E73" s="24">
        <v>21671.74</v>
      </c>
      <c r="F73" s="24">
        <v>40227.350000000006</v>
      </c>
      <c r="G73" s="24">
        <v>27420.32</v>
      </c>
      <c r="H73" s="24">
        <v>31030.15</v>
      </c>
      <c r="I73" s="24">
        <v>25628.080000000002</v>
      </c>
      <c r="J73" s="24">
        <v>23458.49</v>
      </c>
      <c r="K73" s="24">
        <v>27696.9</v>
      </c>
      <c r="L73" s="24">
        <v>27367.96</v>
      </c>
      <c r="M73" s="24">
        <v>27719.96</v>
      </c>
      <c r="N73" s="24">
        <f t="shared" si="1"/>
        <v>293042.92</v>
      </c>
      <c r="O73" s="10">
        <f t="shared" si="2"/>
        <v>586085.84</v>
      </c>
    </row>
    <row r="74" spans="1:18" x14ac:dyDescent="0.25">
      <c r="A74" s="23" t="s">
        <v>72</v>
      </c>
      <c r="B74" s="24">
        <v>0.86</v>
      </c>
      <c r="C74" s="24">
        <v>7636.7</v>
      </c>
      <c r="D74" s="24">
        <v>8790.2900000000009</v>
      </c>
      <c r="E74" s="24">
        <v>7885.4900000000007</v>
      </c>
      <c r="F74" s="24">
        <v>1470.76</v>
      </c>
      <c r="G74" s="24">
        <v>7756.98</v>
      </c>
      <c r="H74" s="24">
        <v>8778.2000000000007</v>
      </c>
      <c r="I74" s="24">
        <v>7249.98</v>
      </c>
      <c r="J74" s="24">
        <v>6636.25</v>
      </c>
      <c r="K74" s="24">
        <v>7835.24</v>
      </c>
      <c r="L74" s="24">
        <v>7742.2000000000007</v>
      </c>
      <c r="M74" s="24">
        <v>7841.76</v>
      </c>
      <c r="N74" s="24">
        <f t="shared" si="1"/>
        <v>79624.709999999992</v>
      </c>
      <c r="O74" s="10">
        <f t="shared" si="2"/>
        <v>159249.41999999998</v>
      </c>
    </row>
    <row r="75" spans="1:18" ht="15.75" thickBot="1" x14ac:dyDescent="0.3">
      <c r="A75" s="25" t="s">
        <v>79</v>
      </c>
      <c r="B75" s="26">
        <f t="shared" ref="B75:O75" si="3">SUM(B13:B74)</f>
        <v>47.999999999999979</v>
      </c>
      <c r="C75" s="26">
        <f t="shared" si="3"/>
        <v>430358.00000000017</v>
      </c>
      <c r="D75" s="26">
        <f t="shared" si="3"/>
        <v>495367.04000000004</v>
      </c>
      <c r="E75" s="26">
        <f t="shared" si="3"/>
        <v>468045.00000000017</v>
      </c>
      <c r="F75" s="26">
        <f t="shared" si="3"/>
        <v>498850.99999999988</v>
      </c>
      <c r="G75" s="26">
        <f t="shared" si="3"/>
        <v>525736.00000000012</v>
      </c>
      <c r="H75" s="26">
        <f t="shared" si="3"/>
        <v>594947.99999999988</v>
      </c>
      <c r="I75" s="26">
        <f t="shared" si="3"/>
        <v>491373</v>
      </c>
      <c r="J75" s="26">
        <f t="shared" si="3"/>
        <v>449775</v>
      </c>
      <c r="K75" s="26">
        <f t="shared" si="3"/>
        <v>531039</v>
      </c>
      <c r="L75" s="26">
        <f t="shared" si="3"/>
        <v>524732.00000000012</v>
      </c>
      <c r="M75" s="26">
        <f t="shared" si="3"/>
        <v>531481</v>
      </c>
      <c r="N75" s="26">
        <f t="shared" si="3"/>
        <v>5541753.04</v>
      </c>
      <c r="O75" s="27">
        <f t="shared" si="3"/>
        <v>11083506.08</v>
      </c>
    </row>
    <row r="76" spans="1:18" ht="15.75" thickTop="1" x14ac:dyDescent="0.25"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10"/>
      <c r="Q76" s="10"/>
      <c r="R76" s="28"/>
    </row>
  </sheetData>
  <pageMargins left="0.25" right="0.25" top="0.25" bottom="0.38" header="0.25" footer="0.25"/>
  <pageSetup paperSize="5" scale="69" orientation="landscape" r:id="rId1"/>
  <headerFooter>
    <oddFooter>&amp;CDistributed by Colorado State Treasury</oddFooter>
  </headerFooter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Retail Delivery Fee-Cnty FY25</vt:lpstr>
      <vt:lpstr>Retail Delivery Fee-Cnty FY24</vt:lpstr>
      <vt:lpstr>Retail Delivery Fee-Cnty FY23</vt:lpstr>
      <vt:lpstr>HUTFRetailDeliveryFeetoCounties</vt:lpstr>
      <vt:lpstr>'Retail Delivery Fee-Cnty FY23'!Print_Titles</vt:lpstr>
      <vt:lpstr>'Retail Delivery Fee-Cnty FY24'!Print_Titles</vt:lpstr>
      <vt:lpstr>'Retail Delivery Fee-Cnty FY25'!Print_Titles</vt:lpstr>
      <vt:lpstr>Retail_Delivery_Fee_Collected_</vt:lpstr>
      <vt:lpstr>Retail_Delivery_Fee_Distribution_</vt:lpstr>
    </vt:vector>
  </TitlesOfParts>
  <Company>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Flotte, Debra</dc:creator>
  <cp:lastModifiedBy>Flotte, Debra</cp:lastModifiedBy>
  <cp:lastPrinted>2025-02-20T12:38:43Z</cp:lastPrinted>
  <dcterms:created xsi:type="dcterms:W3CDTF">2023-07-18T20:10:08Z</dcterms:created>
  <dcterms:modified xsi:type="dcterms:W3CDTF">2025-04-16T18:34:27Z</dcterms:modified>
</cp:coreProperties>
</file>